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Drive condivisi\Turismo\Serena\2024\Dati pubblicati nel portale\Trend Tipologie\"/>
    </mc:Choice>
  </mc:AlternateContent>
  <xr:revisionPtr revIDLastSave="0" documentId="8_{120F8F1E-4C29-4EEF-B950-5BA32E2C46F5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Residenze d'epoca" sheetId="1" r:id="rId1"/>
  </sheets>
  <definedNames>
    <definedName name="_xlnm.Print_Titles" localSheetId="0">'Residenze d''epoca'!$1:$9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F33" i="1"/>
  <c r="G33" i="1"/>
  <c r="L33" i="1"/>
  <c r="M33" i="1"/>
  <c r="V33" i="1" s="1"/>
  <c r="N33" i="1"/>
  <c r="O33" i="1"/>
  <c r="P33" i="1"/>
  <c r="Q33" i="1"/>
  <c r="S33" i="1"/>
  <c r="T33" i="1"/>
  <c r="W34" i="1" s="1"/>
  <c r="U33" i="1"/>
  <c r="E34" i="1"/>
  <c r="F34" i="1"/>
  <c r="G34" i="1"/>
  <c r="L34" i="1"/>
  <c r="M34" i="1"/>
  <c r="Z34" i="1" s="1"/>
  <c r="N34" i="1"/>
  <c r="O34" i="1"/>
  <c r="P34" i="1"/>
  <c r="Q34" i="1"/>
  <c r="T34" i="1"/>
  <c r="U34" i="1"/>
  <c r="AA24" i="1"/>
  <c r="AA12" i="1"/>
  <c r="W30" i="1"/>
  <c r="W26" i="1"/>
  <c r="W22" i="1"/>
  <c r="W18" i="1"/>
  <c r="W14" i="1"/>
  <c r="Z30" i="1"/>
  <c r="AA30" i="1" s="1"/>
  <c r="Z29" i="1"/>
  <c r="AA29" i="1" s="1"/>
  <c r="Z28" i="1"/>
  <c r="AA28" i="1" s="1"/>
  <c r="Z24" i="1"/>
  <c r="Z23" i="1"/>
  <c r="Z18" i="1"/>
  <c r="AA18" i="1" s="1"/>
  <c r="Z17" i="1"/>
  <c r="AA17" i="1" s="1"/>
  <c r="Z16" i="1"/>
  <c r="Z12" i="1"/>
  <c r="Z11" i="1"/>
  <c r="U32" i="1"/>
  <c r="T32" i="1"/>
  <c r="U31" i="1"/>
  <c r="T31" i="1"/>
  <c r="W31" i="1" s="1"/>
  <c r="V30" i="1"/>
  <c r="U30" i="1"/>
  <c r="X30" i="1" s="1"/>
  <c r="T30" i="1"/>
  <c r="U29" i="1"/>
  <c r="X29" i="1" s="1"/>
  <c r="T29" i="1"/>
  <c r="W29" i="1" s="1"/>
  <c r="U28" i="1"/>
  <c r="X28" i="1" s="1"/>
  <c r="T28" i="1"/>
  <c r="W28" i="1" s="1"/>
  <c r="U27" i="1"/>
  <c r="X27" i="1" s="1"/>
  <c r="T27" i="1"/>
  <c r="W27" i="1" s="1"/>
  <c r="U26" i="1"/>
  <c r="X26" i="1" s="1"/>
  <c r="T26" i="1"/>
  <c r="U25" i="1"/>
  <c r="X25" i="1" s="1"/>
  <c r="T25" i="1"/>
  <c r="W25" i="1" s="1"/>
  <c r="V24" i="1"/>
  <c r="Y24" i="1" s="1"/>
  <c r="U24" i="1"/>
  <c r="X24" i="1" s="1"/>
  <c r="T24" i="1"/>
  <c r="W24" i="1" s="1"/>
  <c r="V23" i="1"/>
  <c r="Y23" i="1" s="1"/>
  <c r="U23" i="1"/>
  <c r="X23" i="1" s="1"/>
  <c r="T23" i="1"/>
  <c r="W23" i="1" s="1"/>
  <c r="V22" i="1"/>
  <c r="U22" i="1"/>
  <c r="X22" i="1" s="1"/>
  <c r="T22" i="1"/>
  <c r="U21" i="1"/>
  <c r="X21" i="1" s="1"/>
  <c r="T21" i="1"/>
  <c r="W21" i="1" s="1"/>
  <c r="U20" i="1"/>
  <c r="X20" i="1" s="1"/>
  <c r="T20" i="1"/>
  <c r="W20" i="1" s="1"/>
  <c r="U19" i="1"/>
  <c r="X19" i="1" s="1"/>
  <c r="T19" i="1"/>
  <c r="W19" i="1" s="1"/>
  <c r="V18" i="1"/>
  <c r="U18" i="1"/>
  <c r="X18" i="1" s="1"/>
  <c r="T18" i="1"/>
  <c r="U17" i="1"/>
  <c r="X17" i="1" s="1"/>
  <c r="T17" i="1"/>
  <c r="W17" i="1" s="1"/>
  <c r="U16" i="1"/>
  <c r="X16" i="1" s="1"/>
  <c r="T16" i="1"/>
  <c r="W16" i="1" s="1"/>
  <c r="U15" i="1"/>
  <c r="X15" i="1" s="1"/>
  <c r="T15" i="1"/>
  <c r="W15" i="1" s="1"/>
  <c r="U14" i="1"/>
  <c r="X14" i="1" s="1"/>
  <c r="T14" i="1"/>
  <c r="U13" i="1"/>
  <c r="X13" i="1" s="1"/>
  <c r="T13" i="1"/>
  <c r="W13" i="1" s="1"/>
  <c r="V12" i="1"/>
  <c r="Y12" i="1" s="1"/>
  <c r="U12" i="1"/>
  <c r="X12" i="1" s="1"/>
  <c r="T12" i="1"/>
  <c r="W12" i="1" s="1"/>
  <c r="V11" i="1"/>
  <c r="Y11" i="1" s="1"/>
  <c r="U11" i="1"/>
  <c r="X11" i="1" s="1"/>
  <c r="T11" i="1"/>
  <c r="W11" i="1" s="1"/>
  <c r="V10" i="1"/>
  <c r="U10" i="1"/>
  <c r="T10" i="1"/>
  <c r="Q32" i="1"/>
  <c r="P32" i="1"/>
  <c r="O32" i="1"/>
  <c r="N32" i="1"/>
  <c r="Q31" i="1"/>
  <c r="P31" i="1"/>
  <c r="O31" i="1"/>
  <c r="N31" i="1"/>
  <c r="S30" i="1"/>
  <c r="R30" i="1"/>
  <c r="Q30" i="1"/>
  <c r="P30" i="1"/>
  <c r="O30" i="1"/>
  <c r="N30" i="1"/>
  <c r="Q29" i="1"/>
  <c r="P29" i="1"/>
  <c r="O29" i="1"/>
  <c r="N29" i="1"/>
  <c r="S28" i="1"/>
  <c r="R28" i="1"/>
  <c r="Q28" i="1"/>
  <c r="P28" i="1"/>
  <c r="O28" i="1"/>
  <c r="N28" i="1"/>
  <c r="Q27" i="1"/>
  <c r="P27" i="1"/>
  <c r="O27" i="1"/>
  <c r="N27" i="1"/>
  <c r="Q26" i="1"/>
  <c r="P26" i="1"/>
  <c r="O26" i="1"/>
  <c r="N26" i="1"/>
  <c r="R25" i="1"/>
  <c r="Q25" i="1"/>
  <c r="P25" i="1"/>
  <c r="O25" i="1"/>
  <c r="N25" i="1"/>
  <c r="S24" i="1"/>
  <c r="R24" i="1"/>
  <c r="Q24" i="1"/>
  <c r="P24" i="1"/>
  <c r="O24" i="1"/>
  <c r="N24" i="1"/>
  <c r="Q23" i="1"/>
  <c r="P23" i="1"/>
  <c r="O23" i="1"/>
  <c r="N23" i="1"/>
  <c r="S22" i="1"/>
  <c r="R22" i="1"/>
  <c r="Q22" i="1"/>
  <c r="P22" i="1"/>
  <c r="O22" i="1"/>
  <c r="N22" i="1"/>
  <c r="Q21" i="1"/>
  <c r="P21" i="1"/>
  <c r="O21" i="1"/>
  <c r="N21" i="1"/>
  <c r="Q20" i="1"/>
  <c r="P20" i="1"/>
  <c r="O20" i="1"/>
  <c r="N20" i="1"/>
  <c r="R19" i="1"/>
  <c r="Q19" i="1"/>
  <c r="P19" i="1"/>
  <c r="O19" i="1"/>
  <c r="N19" i="1"/>
  <c r="S18" i="1"/>
  <c r="R18" i="1"/>
  <c r="Q18" i="1"/>
  <c r="P18" i="1"/>
  <c r="O18" i="1"/>
  <c r="N18" i="1"/>
  <c r="Q17" i="1"/>
  <c r="P17" i="1"/>
  <c r="O17" i="1"/>
  <c r="N17" i="1"/>
  <c r="S16" i="1"/>
  <c r="R16" i="1"/>
  <c r="Q16" i="1"/>
  <c r="P16" i="1"/>
  <c r="O16" i="1"/>
  <c r="N16" i="1"/>
  <c r="Q15" i="1"/>
  <c r="P15" i="1"/>
  <c r="O15" i="1"/>
  <c r="N15" i="1"/>
  <c r="Q14" i="1"/>
  <c r="P14" i="1"/>
  <c r="O14" i="1"/>
  <c r="N14" i="1"/>
  <c r="R13" i="1"/>
  <c r="Q13" i="1"/>
  <c r="P13" i="1"/>
  <c r="O13" i="1"/>
  <c r="N13" i="1"/>
  <c r="S12" i="1"/>
  <c r="R12" i="1"/>
  <c r="Q12" i="1"/>
  <c r="P12" i="1"/>
  <c r="O12" i="1"/>
  <c r="N12" i="1"/>
  <c r="Q11" i="1"/>
  <c r="P11" i="1"/>
  <c r="O11" i="1"/>
  <c r="N11" i="1"/>
  <c r="M32" i="1"/>
  <c r="L32" i="1"/>
  <c r="R33" i="1" s="1"/>
  <c r="M31" i="1"/>
  <c r="Z31" i="1" s="1"/>
  <c r="AA31" i="1" s="1"/>
  <c r="L31" i="1"/>
  <c r="M30" i="1"/>
  <c r="L30" i="1"/>
  <c r="M29" i="1"/>
  <c r="S29" i="1" s="1"/>
  <c r="L29" i="1"/>
  <c r="R29" i="1" s="1"/>
  <c r="M28" i="1"/>
  <c r="V28" i="1" s="1"/>
  <c r="L28" i="1"/>
  <c r="M27" i="1"/>
  <c r="Z27" i="1" s="1"/>
  <c r="L27" i="1"/>
  <c r="R27" i="1" s="1"/>
  <c r="M26" i="1"/>
  <c r="Z26" i="1" s="1"/>
  <c r="L26" i="1"/>
  <c r="R26" i="1" s="1"/>
  <c r="M25" i="1"/>
  <c r="S25" i="1" s="1"/>
  <c r="L25" i="1"/>
  <c r="M24" i="1"/>
  <c r="L24" i="1"/>
  <c r="M23" i="1"/>
  <c r="S23" i="1" s="1"/>
  <c r="L23" i="1"/>
  <c r="R23" i="1" s="1"/>
  <c r="M22" i="1"/>
  <c r="Z22" i="1" s="1"/>
  <c r="L22" i="1"/>
  <c r="M21" i="1"/>
  <c r="S21" i="1" s="1"/>
  <c r="L21" i="1"/>
  <c r="R21" i="1" s="1"/>
  <c r="M20" i="1"/>
  <c r="Z20" i="1" s="1"/>
  <c r="L20" i="1"/>
  <c r="R20" i="1" s="1"/>
  <c r="M19" i="1"/>
  <c r="Z19" i="1" s="1"/>
  <c r="AA19" i="1" s="1"/>
  <c r="L19" i="1"/>
  <c r="M18" i="1"/>
  <c r="L18" i="1"/>
  <c r="M17" i="1"/>
  <c r="S17" i="1" s="1"/>
  <c r="L17" i="1"/>
  <c r="R17" i="1" s="1"/>
  <c r="M16" i="1"/>
  <c r="V16" i="1" s="1"/>
  <c r="L16" i="1"/>
  <c r="M15" i="1"/>
  <c r="Z15" i="1" s="1"/>
  <c r="L15" i="1"/>
  <c r="R15" i="1" s="1"/>
  <c r="M14" i="1"/>
  <c r="S14" i="1" s="1"/>
  <c r="L14" i="1"/>
  <c r="R14" i="1" s="1"/>
  <c r="M13" i="1"/>
  <c r="V13" i="1" s="1"/>
  <c r="Y13" i="1" s="1"/>
  <c r="L13" i="1"/>
  <c r="M12" i="1"/>
  <c r="L12" i="1"/>
  <c r="M11" i="1"/>
  <c r="S11" i="1" s="1"/>
  <c r="L11" i="1"/>
  <c r="R11" i="1" s="1"/>
  <c r="M10" i="1"/>
  <c r="Z10" i="1" s="1"/>
  <c r="AA11" i="1" s="1"/>
  <c r="L10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R34" i="1" l="1"/>
  <c r="X34" i="1"/>
  <c r="X33" i="1"/>
  <c r="Z33" i="1"/>
  <c r="V34" i="1"/>
  <c r="Y34" i="1" s="1"/>
  <c r="W33" i="1"/>
  <c r="S34" i="1"/>
  <c r="AA20" i="1"/>
  <c r="AA27" i="1"/>
  <c r="Y22" i="1"/>
  <c r="AA23" i="1"/>
  <c r="AA22" i="1"/>
  <c r="Y18" i="1"/>
  <c r="Y16" i="1"/>
  <c r="AA16" i="1"/>
  <c r="V14" i="1"/>
  <c r="Y14" i="1" s="1"/>
  <c r="V26" i="1"/>
  <c r="S20" i="1"/>
  <c r="S26" i="1"/>
  <c r="V15" i="1"/>
  <c r="Y15" i="1" s="1"/>
  <c r="V20" i="1"/>
  <c r="Z13" i="1"/>
  <c r="AA13" i="1" s="1"/>
  <c r="Z25" i="1"/>
  <c r="AA25" i="1" s="1"/>
  <c r="X31" i="1"/>
  <c r="V19" i="1"/>
  <c r="Y19" i="1" s="1"/>
  <c r="S13" i="1"/>
  <c r="S19" i="1"/>
  <c r="S27" i="1"/>
  <c r="V17" i="1"/>
  <c r="Y17" i="1" s="1"/>
  <c r="V21" i="1"/>
  <c r="V25" i="1"/>
  <c r="Y25" i="1" s="1"/>
  <c r="V29" i="1"/>
  <c r="Y29" i="1" s="1"/>
  <c r="Z14" i="1"/>
  <c r="V27" i="1"/>
  <c r="Y27" i="1" s="1"/>
  <c r="Z21" i="1"/>
  <c r="AA21" i="1" s="1"/>
  <c r="S15" i="1"/>
  <c r="R31" i="1"/>
  <c r="V32" i="1"/>
  <c r="Y32" i="1" s="1"/>
  <c r="V31" i="1"/>
  <c r="Y31" i="1" s="1"/>
  <c r="W32" i="1"/>
  <c r="R32" i="1"/>
  <c r="X32" i="1"/>
  <c r="S32" i="1"/>
  <c r="Z32" i="1"/>
  <c r="AA32" i="1" s="1"/>
  <c r="S31" i="1"/>
  <c r="AA33" i="1" l="1"/>
  <c r="AA34" i="1"/>
  <c r="Y33" i="1"/>
  <c r="AA26" i="1"/>
  <c r="AA14" i="1"/>
  <c r="Y28" i="1"/>
  <c r="Y20" i="1"/>
  <c r="Y21" i="1"/>
  <c r="AA15" i="1"/>
  <c r="Y26" i="1"/>
  <c r="Y30" i="1"/>
</calcChain>
</file>

<file path=xl/sharedStrings.xml><?xml version="1.0" encoding="utf-8"?>
<sst xmlns="http://schemas.openxmlformats.org/spreadsheetml/2006/main" count="68" uniqueCount="55">
  <si>
    <t>ITALIANI</t>
  </si>
  <si>
    <t>STRANIERI</t>
  </si>
  <si>
    <t>TOTALE</t>
  </si>
  <si>
    <t>Arrivi</t>
  </si>
  <si>
    <t>Presenze</t>
  </si>
  <si>
    <t>Esercizi</t>
  </si>
  <si>
    <t>Letti</t>
  </si>
  <si>
    <t>Italiani</t>
  </si>
  <si>
    <t>Stranieri</t>
  </si>
  <si>
    <t>Totale</t>
  </si>
  <si>
    <t>2003</t>
  </si>
  <si>
    <t>2004</t>
  </si>
  <si>
    <t>MOVIMENTO TURISTICO</t>
  </si>
  <si>
    <t>2005</t>
  </si>
  <si>
    <t>2006</t>
  </si>
  <si>
    <t>2000</t>
  </si>
  <si>
    <t>RESIDENZE D'EPOCA</t>
  </si>
  <si>
    <t>VARIAZIONI %</t>
  </si>
  <si>
    <t>PERMANENZA MEDIA</t>
  </si>
  <si>
    <t>(giorni)</t>
  </si>
  <si>
    <t>ANNO</t>
  </si>
  <si>
    <t>2007</t>
  </si>
  <si>
    <t>2009</t>
  </si>
  <si>
    <t>2010</t>
  </si>
  <si>
    <t>2011</t>
  </si>
  <si>
    <t>2012</t>
  </si>
  <si>
    <t>G.L. NETTE</t>
  </si>
  <si>
    <t>Intera regione</t>
  </si>
  <si>
    <t>TREND ANNUALE E ANALISI DELLA DOMANDA E DELL'OFFERTA TURISTICA</t>
  </si>
  <si>
    <t>Arr</t>
  </si>
  <si>
    <t>Pre</t>
  </si>
  <si>
    <t>ITA</t>
  </si>
  <si>
    <t>STR</t>
  </si>
  <si>
    <t>TOT</t>
  </si>
  <si>
    <t>(%)</t>
  </si>
  <si>
    <r>
      <t>VARIAZIONI %</t>
    </r>
    <r>
      <rPr>
        <sz val="8"/>
        <rFont val="Verdana"/>
        <family val="2"/>
      </rPr>
      <t xml:space="preserve"> </t>
    </r>
  </si>
  <si>
    <t>IUM - Indice di Utilizzo Medio</t>
  </si>
  <si>
    <r>
      <t>CONSISTENZA RICETTIVA</t>
    </r>
    <r>
      <rPr>
        <sz val="9"/>
        <rFont val="Verdana"/>
        <family val="2"/>
      </rPr>
      <t xml:space="preserve">                                                          </t>
    </r>
    <r>
      <rPr>
        <sz val="8"/>
        <rFont val="Verdana"/>
        <family val="2"/>
      </rPr>
      <t>(al 31 dicembre)</t>
    </r>
  </si>
  <si>
    <t>2013</t>
  </si>
  <si>
    <t>2014</t>
  </si>
  <si>
    <t>2015</t>
  </si>
  <si>
    <t>2016</t>
  </si>
  <si>
    <t>SERVIZIO TURISMO  - STATISTICHE DEL TURISMO</t>
  </si>
  <si>
    <t>2017</t>
  </si>
  <si>
    <t>Variaz.      %</t>
  </si>
  <si>
    <t>2018</t>
  </si>
  <si>
    <t>Regione Umbria</t>
  </si>
  <si>
    <t>2019</t>
  </si>
  <si>
    <t>2020</t>
  </si>
  <si>
    <t>G.L.</t>
  </si>
  <si>
    <t>N. Es.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</si>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</sst>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#,##0.00_ ;[Red]\-#,##0.00\ "/>
  </numFmts>
  <fonts count="12" x14ac:knownFonts="1">
    <font>
      <sz val="10"/>
      <name val="Arial"/>
    </font>
    <font>
      <sz val="10"/>
      <name val="Verdana"/>
      <family val="2"/>
    </font>
    <font>
      <sz val="1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name val="Calibri"/>
      <family val="2"/>
    </font>
    <font>
      <sz val="18"/>
      <name val="Verdana"/>
      <family val="2"/>
    </font>
    <font>
      <i/>
      <sz val="12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42"/>
      </patternFill>
    </fill>
    <fill>
      <patternFill patternType="gray0625">
        <bgColor indexed="27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gray0625">
        <bgColor indexed="47"/>
      </patternFill>
    </fill>
    <fill>
      <patternFill patternType="gray0625">
        <bgColor indexed="26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6" fontId="4" fillId="0" borderId="4" xfId="0" applyNumberFormat="1" applyFont="1" applyBorder="1" applyAlignment="1">
      <alignment horizontal="right" vertical="center"/>
    </xf>
    <xf numFmtId="166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5" fontId="4" fillId="0" borderId="12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right" vertical="center"/>
    </xf>
    <xf numFmtId="165" fontId="3" fillId="0" borderId="13" xfId="0" applyNumberFormat="1" applyFont="1" applyBorder="1" applyAlignment="1">
      <alignment horizontal="right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right" vertical="center"/>
    </xf>
    <xf numFmtId="165" fontId="3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0" fontId="1" fillId="0" borderId="0" xfId="0" applyFont="1"/>
    <xf numFmtId="49" fontId="7" fillId="0" borderId="3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/>
    </xf>
    <xf numFmtId="166" fontId="4" fillId="0" borderId="30" xfId="0" applyNumberFormat="1" applyFont="1" applyBorder="1" applyAlignment="1">
      <alignment horizontal="right" vertic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right" vertical="center"/>
    </xf>
    <xf numFmtId="164" fontId="4" fillId="0" borderId="0" xfId="0" applyNumberFormat="1" applyFont="1"/>
    <xf numFmtId="49" fontId="7" fillId="0" borderId="7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4" fillId="0" borderId="31" xfId="0" applyNumberFormat="1" applyFont="1" applyBorder="1" applyAlignment="1">
      <alignment horizontal="right" vertical="center"/>
    </xf>
    <xf numFmtId="165" fontId="3" fillId="0" borderId="31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49" fontId="7" fillId="0" borderId="11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right" vertical="center"/>
    </xf>
    <xf numFmtId="164" fontId="4" fillId="0" borderId="32" xfId="0" applyNumberFormat="1" applyFont="1" applyBorder="1" applyAlignment="1">
      <alignment horizontal="right" vertical="center"/>
    </xf>
    <xf numFmtId="165" fontId="3" fillId="0" borderId="32" xfId="0" applyNumberFormat="1" applyFont="1" applyBorder="1" applyAlignment="1">
      <alignment horizontal="right" vertical="center"/>
    </xf>
    <xf numFmtId="165" fontId="4" fillId="0" borderId="12" xfId="0" applyNumberFormat="1" applyFont="1" applyBorder="1" applyAlignment="1">
      <alignment horizontal="right" vertical="center"/>
    </xf>
    <xf numFmtId="0" fontId="7" fillId="0" borderId="0" xfId="0" applyFont="1"/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tabSelected="1" workbookViewId="0">
      <selection activeCell="A4" sqref="A4:AA4"/>
    </sheetView>
  </sheetViews>
  <sheetFormatPr defaultColWidth="9.109375" defaultRowHeight="12.6" x14ac:dyDescent="0.2"/>
  <cols>
    <col min="1" max="1" width="7.109375" style="53" customWidth="1"/>
    <col min="2" max="2" width="7.109375" style="33" bestFit="1" customWidth="1"/>
    <col min="3" max="3" width="7.5546875" style="33" customWidth="1"/>
    <col min="4" max="4" width="10.44140625" style="33" customWidth="1"/>
    <col min="5" max="7" width="6.109375" style="33" customWidth="1"/>
    <col min="8" max="13" width="9.88671875" style="33" customWidth="1"/>
    <col min="14" max="19" width="6.88671875" style="33" customWidth="1"/>
    <col min="20" max="22" width="6.109375" style="33" customWidth="1"/>
    <col min="23" max="25" width="6.44140625" style="33" bestFit="1" customWidth="1"/>
    <col min="26" max="26" width="6" style="33" customWidth="1"/>
    <col min="27" max="27" width="6.88671875" style="33" customWidth="1"/>
    <col min="28" max="16384" width="9.109375" style="33"/>
  </cols>
  <sheetData>
    <row r="1" spans="1:27" ht="33" customHeight="1" x14ac:dyDescent="0.2">
      <c r="A1" s="54" t="s">
        <v>46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27" ht="18.75" customHeight="1" x14ac:dyDescent="0.2">
      <c r="A2" s="55" t="s">
        <v>42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1:27" ht="17.25" customHeight="1" x14ac:dyDescent="0.2">
      <c r="A3" s="57" t="s">
        <v>28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27" ht="26.25" customHeight="1" x14ac:dyDescent="0.2">
      <c r="A4" s="56" t="s">
        <v>16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</row>
    <row r="5" spans="1:27" ht="26.25" customHeight="1" x14ac:dyDescent="0.2">
      <c r="A5" s="58" t="s">
        <v>27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spans="1:27" ht="21.75" customHeight="1" x14ac:dyDescent="0.2">
      <c r="A6" s="59" t="s">
        <v>20</v>
      </c>
      <c r="B6" s="78" t="s">
        <v>37</v>
      </c>
      <c r="C6" s="79"/>
      <c r="D6" s="79"/>
      <c r="E6" s="79"/>
      <c r="F6" s="79"/>
      <c r="G6" s="80"/>
      <c r="H6" s="71" t="s">
        <v>12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3"/>
      <c r="T6" s="89" t="s">
        <v>18</v>
      </c>
      <c r="U6" s="90"/>
      <c r="V6" s="90"/>
      <c r="W6" s="90"/>
      <c r="X6" s="90"/>
      <c r="Y6" s="91"/>
      <c r="Z6" s="74" t="s">
        <v>36</v>
      </c>
      <c r="AA6" s="74"/>
    </row>
    <row r="7" spans="1:27" ht="22.5" customHeight="1" x14ac:dyDescent="0.2">
      <c r="A7" s="60"/>
      <c r="B7" s="81"/>
      <c r="C7" s="82"/>
      <c r="D7" s="82"/>
      <c r="E7" s="82"/>
      <c r="F7" s="82"/>
      <c r="G7" s="83"/>
      <c r="H7" s="68" t="s">
        <v>0</v>
      </c>
      <c r="I7" s="68"/>
      <c r="J7" s="68" t="s">
        <v>1</v>
      </c>
      <c r="K7" s="68"/>
      <c r="L7" s="68" t="s">
        <v>2</v>
      </c>
      <c r="M7" s="68"/>
      <c r="N7" s="64" t="s">
        <v>35</v>
      </c>
      <c r="O7" s="65"/>
      <c r="P7" s="65"/>
      <c r="Q7" s="65"/>
      <c r="R7" s="65"/>
      <c r="S7" s="66"/>
      <c r="T7" s="92" t="s">
        <v>19</v>
      </c>
      <c r="U7" s="92"/>
      <c r="V7" s="92"/>
      <c r="W7" s="93" t="s">
        <v>17</v>
      </c>
      <c r="X7" s="94"/>
      <c r="Y7" s="95"/>
      <c r="Z7" s="74"/>
      <c r="AA7" s="74"/>
    </row>
    <row r="8" spans="1:27" s="1" customFormat="1" ht="21.75" customHeight="1" x14ac:dyDescent="0.25">
      <c r="A8" s="60"/>
      <c r="B8" s="62" t="s">
        <v>5</v>
      </c>
      <c r="C8" s="69" t="s">
        <v>6</v>
      </c>
      <c r="D8" s="87" t="s">
        <v>26</v>
      </c>
      <c r="E8" s="84" t="s">
        <v>17</v>
      </c>
      <c r="F8" s="85"/>
      <c r="G8" s="86"/>
      <c r="H8" s="68"/>
      <c r="I8" s="68"/>
      <c r="J8" s="68"/>
      <c r="K8" s="68"/>
      <c r="L8" s="68"/>
      <c r="M8" s="68"/>
      <c r="N8" s="67" t="s">
        <v>7</v>
      </c>
      <c r="O8" s="67"/>
      <c r="P8" s="67" t="s">
        <v>8</v>
      </c>
      <c r="Q8" s="67"/>
      <c r="R8" s="67" t="s">
        <v>9</v>
      </c>
      <c r="S8" s="67"/>
      <c r="T8" s="92"/>
      <c r="U8" s="92"/>
      <c r="V8" s="92"/>
      <c r="W8" s="96"/>
      <c r="X8" s="97"/>
      <c r="Y8" s="98"/>
      <c r="Z8" s="75" t="s">
        <v>34</v>
      </c>
      <c r="AA8" s="77" t="s">
        <v>44</v>
      </c>
    </row>
    <row r="9" spans="1:27" s="1" customFormat="1" ht="12" x14ac:dyDescent="0.25">
      <c r="A9" s="61"/>
      <c r="B9" s="63"/>
      <c r="C9" s="70"/>
      <c r="D9" s="88"/>
      <c r="E9" s="21" t="s">
        <v>50</v>
      </c>
      <c r="F9" s="21" t="s">
        <v>6</v>
      </c>
      <c r="G9" s="21" t="s">
        <v>49</v>
      </c>
      <c r="H9" s="2" t="s">
        <v>3</v>
      </c>
      <c r="I9" s="2" t="s">
        <v>4</v>
      </c>
      <c r="J9" s="2" t="s">
        <v>3</v>
      </c>
      <c r="K9" s="2" t="s">
        <v>4</v>
      </c>
      <c r="L9" s="2" t="s">
        <v>3</v>
      </c>
      <c r="M9" s="2" t="s">
        <v>4</v>
      </c>
      <c r="N9" s="2" t="s">
        <v>29</v>
      </c>
      <c r="O9" s="2" t="s">
        <v>30</v>
      </c>
      <c r="P9" s="2" t="s">
        <v>29</v>
      </c>
      <c r="Q9" s="2" t="s">
        <v>30</v>
      </c>
      <c r="R9" s="2" t="s">
        <v>29</v>
      </c>
      <c r="S9" s="2" t="s">
        <v>30</v>
      </c>
      <c r="T9" s="3" t="s">
        <v>31</v>
      </c>
      <c r="U9" s="3" t="s">
        <v>32</v>
      </c>
      <c r="V9" s="3" t="s">
        <v>33</v>
      </c>
      <c r="W9" s="3" t="s">
        <v>31</v>
      </c>
      <c r="X9" s="3" t="s">
        <v>32</v>
      </c>
      <c r="Y9" s="3" t="s">
        <v>33</v>
      </c>
      <c r="Z9" s="76"/>
      <c r="AA9" s="77"/>
    </row>
    <row r="10" spans="1:27" s="42" customFormat="1" ht="21" customHeight="1" x14ac:dyDescent="0.2">
      <c r="A10" s="34" t="s">
        <v>15</v>
      </c>
      <c r="B10" s="4">
        <v>11</v>
      </c>
      <c r="C10" s="35">
        <v>266</v>
      </c>
      <c r="D10" s="5">
        <v>80258</v>
      </c>
      <c r="E10" s="30"/>
      <c r="F10" s="30"/>
      <c r="G10" s="30"/>
      <c r="H10" s="4">
        <v>4784</v>
      </c>
      <c r="I10" s="5">
        <v>11306</v>
      </c>
      <c r="J10" s="4">
        <v>4108</v>
      </c>
      <c r="K10" s="5">
        <v>11298</v>
      </c>
      <c r="L10" s="36">
        <f>H10+J10</f>
        <v>8892</v>
      </c>
      <c r="M10" s="5">
        <f>I10+K10</f>
        <v>22604</v>
      </c>
      <c r="N10" s="6"/>
      <c r="O10" s="7"/>
      <c r="P10" s="6"/>
      <c r="Q10" s="7"/>
      <c r="R10" s="37"/>
      <c r="S10" s="7"/>
      <c r="T10" s="8">
        <f t="shared" ref="T10:T32" si="0">I10/H10</f>
        <v>2.363294314381271</v>
      </c>
      <c r="U10" s="9">
        <f t="shared" ref="U10:U32" si="1">K10/J10</f>
        <v>2.7502434274586172</v>
      </c>
      <c r="V10" s="10">
        <f t="shared" ref="V10:V32" si="2">M10/L10</f>
        <v>2.5420602789023841</v>
      </c>
      <c r="W10" s="38"/>
      <c r="X10" s="39"/>
      <c r="Y10" s="40"/>
      <c r="Z10" s="41">
        <f t="shared" ref="Z10:Z32" si="3">(M10/D10)*100</f>
        <v>28.164170549976326</v>
      </c>
      <c r="AA10" s="7"/>
    </row>
    <row r="11" spans="1:27" s="42" customFormat="1" ht="21" customHeight="1" x14ac:dyDescent="0.2">
      <c r="A11" s="43">
        <v>2001</v>
      </c>
      <c r="B11" s="11">
        <v>14</v>
      </c>
      <c r="C11" s="44">
        <v>313</v>
      </c>
      <c r="D11" s="12">
        <v>102635</v>
      </c>
      <c r="E11" s="31">
        <f>(B11-B10)*100/B10</f>
        <v>27.272727272727273</v>
      </c>
      <c r="F11" s="31">
        <f>(C11-C10)*100/C10</f>
        <v>17.669172932330827</v>
      </c>
      <c r="G11" s="31">
        <f>(D11-D10)*100/D10</f>
        <v>27.881332702035934</v>
      </c>
      <c r="H11" s="11">
        <v>5309</v>
      </c>
      <c r="I11" s="12">
        <v>10845</v>
      </c>
      <c r="J11" s="11">
        <v>4582</v>
      </c>
      <c r="K11" s="12">
        <v>11124</v>
      </c>
      <c r="L11" s="45">
        <f>H11+J11</f>
        <v>9891</v>
      </c>
      <c r="M11" s="12">
        <f>I11+K11</f>
        <v>21969</v>
      </c>
      <c r="N11" s="46">
        <f t="shared" ref="N11:S26" si="4">(H11-H10)*100/H10</f>
        <v>10.974080267558529</v>
      </c>
      <c r="O11" s="22">
        <f t="shared" si="4"/>
        <v>-4.0774809835485586</v>
      </c>
      <c r="P11" s="46">
        <f t="shared" si="4"/>
        <v>11.538461538461538</v>
      </c>
      <c r="Q11" s="22">
        <f t="shared" si="4"/>
        <v>-1.5400955921402018</v>
      </c>
      <c r="R11" s="46">
        <f>(L11-L10)*100/L10</f>
        <v>11.234817813765183</v>
      </c>
      <c r="S11" s="22">
        <f>(M11-M10)*100/M10</f>
        <v>-2.8092373031321891</v>
      </c>
      <c r="T11" s="13">
        <f t="shared" si="0"/>
        <v>2.0427575814654362</v>
      </c>
      <c r="U11" s="14">
        <f t="shared" si="1"/>
        <v>2.4277608031427325</v>
      </c>
      <c r="V11" s="15">
        <f t="shared" si="2"/>
        <v>2.2211101000909919</v>
      </c>
      <c r="W11" s="24">
        <f t="shared" ref="W11:Y26" si="5">(T11-T10)*100/T10</f>
        <v>-13.563132233056375</v>
      </c>
      <c r="X11" s="25">
        <f t="shared" si="5"/>
        <v>-11.725602944677416</v>
      </c>
      <c r="Y11" s="26">
        <f t="shared" si="5"/>
        <v>-12.62559277115068</v>
      </c>
      <c r="Z11" s="47">
        <f t="shared" si="3"/>
        <v>21.404978808398695</v>
      </c>
      <c r="AA11" s="22">
        <f t="shared" ref="AA11:AA32" si="6">(Z11-Z10)*100/Z10</f>
        <v>-23.999257246307625</v>
      </c>
    </row>
    <row r="12" spans="1:27" s="42" customFormat="1" ht="21" customHeight="1" x14ac:dyDescent="0.2">
      <c r="A12" s="43">
        <v>2002</v>
      </c>
      <c r="B12" s="11">
        <v>14</v>
      </c>
      <c r="C12" s="44">
        <v>309</v>
      </c>
      <c r="D12" s="12">
        <v>108062</v>
      </c>
      <c r="E12" s="31">
        <f t="shared" ref="E12:G27" si="7">(B12-B11)*100/B11</f>
        <v>0</v>
      </c>
      <c r="F12" s="31">
        <f t="shared" si="7"/>
        <v>-1.2779552715654952</v>
      </c>
      <c r="G12" s="31">
        <f t="shared" si="7"/>
        <v>5.2876698981828811</v>
      </c>
      <c r="H12" s="11">
        <v>5386</v>
      </c>
      <c r="I12" s="12">
        <v>12184</v>
      </c>
      <c r="J12" s="11">
        <v>5522</v>
      </c>
      <c r="K12" s="12">
        <v>14771</v>
      </c>
      <c r="L12" s="45">
        <f t="shared" ref="L12:M27" si="8">H12+J12</f>
        <v>10908</v>
      </c>
      <c r="M12" s="12">
        <f t="shared" si="8"/>
        <v>26955</v>
      </c>
      <c r="N12" s="46">
        <f t="shared" si="4"/>
        <v>1.4503673008099454</v>
      </c>
      <c r="O12" s="22">
        <f t="shared" si="4"/>
        <v>12.346703550023053</v>
      </c>
      <c r="P12" s="46">
        <f t="shared" si="4"/>
        <v>20.515058926233085</v>
      </c>
      <c r="Q12" s="22">
        <f t="shared" si="4"/>
        <v>32.784969435454869</v>
      </c>
      <c r="R12" s="46">
        <f>(L12-L11)*100/L11</f>
        <v>10.282074613284804</v>
      </c>
      <c r="S12" s="22">
        <f>(M12-M11)*100/M11</f>
        <v>22.695616550594018</v>
      </c>
      <c r="T12" s="13">
        <f t="shared" si="0"/>
        <v>2.2621611585592278</v>
      </c>
      <c r="U12" s="14">
        <f t="shared" si="1"/>
        <v>2.6749366171676927</v>
      </c>
      <c r="V12" s="15">
        <f t="shared" si="2"/>
        <v>2.471122112211221</v>
      </c>
      <c r="W12" s="24">
        <f t="shared" si="5"/>
        <v>10.740558697933976</v>
      </c>
      <c r="X12" s="25">
        <f t="shared" si="5"/>
        <v>10.181225996605248</v>
      </c>
      <c r="Y12" s="26">
        <f t="shared" si="5"/>
        <v>11.256173753385164</v>
      </c>
      <c r="Z12" s="47">
        <f t="shared" si="3"/>
        <v>24.944013621809702</v>
      </c>
      <c r="AA12" s="22">
        <f t="shared" si="6"/>
        <v>16.533699215915092</v>
      </c>
    </row>
    <row r="13" spans="1:27" s="42" customFormat="1" ht="21" customHeight="1" x14ac:dyDescent="0.2">
      <c r="A13" s="43" t="s">
        <v>10</v>
      </c>
      <c r="B13" s="11">
        <v>15</v>
      </c>
      <c r="C13" s="44">
        <v>360</v>
      </c>
      <c r="D13" s="12">
        <v>126975</v>
      </c>
      <c r="E13" s="31">
        <f t="shared" si="7"/>
        <v>7.1428571428571432</v>
      </c>
      <c r="F13" s="31">
        <f t="shared" si="7"/>
        <v>16.50485436893204</v>
      </c>
      <c r="G13" s="31">
        <f t="shared" si="7"/>
        <v>17.501989598563789</v>
      </c>
      <c r="H13" s="11">
        <v>8658</v>
      </c>
      <c r="I13" s="12">
        <v>16851</v>
      </c>
      <c r="J13" s="11">
        <v>6509</v>
      </c>
      <c r="K13" s="12">
        <v>17256</v>
      </c>
      <c r="L13" s="45">
        <f t="shared" si="8"/>
        <v>15167</v>
      </c>
      <c r="M13" s="12">
        <f t="shared" si="8"/>
        <v>34107</v>
      </c>
      <c r="N13" s="46">
        <f t="shared" si="4"/>
        <v>60.750092833271445</v>
      </c>
      <c r="O13" s="22">
        <f t="shared" si="4"/>
        <v>38.304333552199608</v>
      </c>
      <c r="P13" s="46">
        <f t="shared" si="4"/>
        <v>17.873958710612097</v>
      </c>
      <c r="Q13" s="22">
        <f t="shared" si="4"/>
        <v>16.823505517568208</v>
      </c>
      <c r="R13" s="46">
        <f t="shared" si="4"/>
        <v>39.044737807114046</v>
      </c>
      <c r="S13" s="22">
        <f t="shared" si="4"/>
        <v>26.533110740122428</v>
      </c>
      <c r="T13" s="13">
        <f t="shared" si="0"/>
        <v>1.9462924462924462</v>
      </c>
      <c r="U13" s="14">
        <f t="shared" si="1"/>
        <v>2.6510984790290366</v>
      </c>
      <c r="V13" s="15">
        <f t="shared" si="2"/>
        <v>2.2487637634337707</v>
      </c>
      <c r="W13" s="24">
        <f t="shared" si="5"/>
        <v>-13.963139233986256</v>
      </c>
      <c r="X13" s="25">
        <f t="shared" si="5"/>
        <v>-0.89116646673657141</v>
      </c>
      <c r="Y13" s="26">
        <f t="shared" si="5"/>
        <v>-8.9982744146333822</v>
      </c>
      <c r="Z13" s="47">
        <f t="shared" si="3"/>
        <v>26.861193148257527</v>
      </c>
      <c r="AA13" s="22">
        <f t="shared" si="6"/>
        <v>7.6859304020406176</v>
      </c>
    </row>
    <row r="14" spans="1:27" s="42" customFormat="1" ht="21" customHeight="1" x14ac:dyDescent="0.2">
      <c r="A14" s="43" t="s">
        <v>11</v>
      </c>
      <c r="B14" s="11">
        <v>16</v>
      </c>
      <c r="C14" s="44">
        <v>405</v>
      </c>
      <c r="D14" s="12">
        <v>132061</v>
      </c>
      <c r="E14" s="31">
        <f t="shared" si="7"/>
        <v>6.666666666666667</v>
      </c>
      <c r="F14" s="31">
        <f t="shared" si="7"/>
        <v>12.5</v>
      </c>
      <c r="G14" s="31">
        <f t="shared" si="7"/>
        <v>4.0055128962394173</v>
      </c>
      <c r="H14" s="11">
        <v>9239</v>
      </c>
      <c r="I14" s="12">
        <v>16609</v>
      </c>
      <c r="J14" s="11">
        <v>7142</v>
      </c>
      <c r="K14" s="12">
        <v>18409</v>
      </c>
      <c r="L14" s="45">
        <f t="shared" si="8"/>
        <v>16381</v>
      </c>
      <c r="M14" s="12">
        <f t="shared" si="8"/>
        <v>35018</v>
      </c>
      <c r="N14" s="46">
        <f t="shared" si="4"/>
        <v>6.7105567105567108</v>
      </c>
      <c r="O14" s="22">
        <f t="shared" si="4"/>
        <v>-1.4361165509465315</v>
      </c>
      <c r="P14" s="46">
        <f t="shared" si="4"/>
        <v>9.7249961591642347</v>
      </c>
      <c r="Q14" s="22">
        <f t="shared" si="4"/>
        <v>6.681733889661567</v>
      </c>
      <c r="R14" s="46">
        <f t="shared" si="4"/>
        <v>8.0042196874793969</v>
      </c>
      <c r="S14" s="22">
        <f t="shared" si="4"/>
        <v>2.6710059518573899</v>
      </c>
      <c r="T14" s="13">
        <f t="shared" si="0"/>
        <v>1.7977053793700617</v>
      </c>
      <c r="U14" s="14">
        <f t="shared" si="1"/>
        <v>2.5775693083169982</v>
      </c>
      <c r="V14" s="15">
        <f t="shared" si="2"/>
        <v>2.1377205298821806</v>
      </c>
      <c r="W14" s="24">
        <f t="shared" si="5"/>
        <v>-7.6343648769450203</v>
      </c>
      <c r="X14" s="25">
        <f t="shared" si="5"/>
        <v>-2.7735360000269957</v>
      </c>
      <c r="Y14" s="26">
        <f t="shared" si="5"/>
        <v>-4.9379679340808824</v>
      </c>
      <c r="Z14" s="47">
        <f t="shared" si="3"/>
        <v>26.516534025942555</v>
      </c>
      <c r="AA14" s="22">
        <f t="shared" si="6"/>
        <v>-1.2831117382339001</v>
      </c>
    </row>
    <row r="15" spans="1:27" s="42" customFormat="1" ht="21" customHeight="1" x14ac:dyDescent="0.2">
      <c r="A15" s="43" t="s">
        <v>13</v>
      </c>
      <c r="B15" s="11">
        <v>17</v>
      </c>
      <c r="C15" s="44">
        <v>430</v>
      </c>
      <c r="D15" s="12">
        <v>141198</v>
      </c>
      <c r="E15" s="31">
        <f t="shared" si="7"/>
        <v>6.25</v>
      </c>
      <c r="F15" s="31">
        <f t="shared" si="7"/>
        <v>6.1728395061728394</v>
      </c>
      <c r="G15" s="31">
        <f t="shared" si="7"/>
        <v>6.9187723854885244</v>
      </c>
      <c r="H15" s="11">
        <v>10192</v>
      </c>
      <c r="I15" s="12">
        <v>19238</v>
      </c>
      <c r="J15" s="11">
        <v>7607</v>
      </c>
      <c r="K15" s="12">
        <v>22159</v>
      </c>
      <c r="L15" s="45">
        <f t="shared" si="8"/>
        <v>17799</v>
      </c>
      <c r="M15" s="12">
        <f t="shared" si="8"/>
        <v>41397</v>
      </c>
      <c r="N15" s="46">
        <f t="shared" si="4"/>
        <v>10.314969152505682</v>
      </c>
      <c r="O15" s="22">
        <f t="shared" si="4"/>
        <v>15.82876753567343</v>
      </c>
      <c r="P15" s="46">
        <f t="shared" si="4"/>
        <v>6.5107812937552509</v>
      </c>
      <c r="Q15" s="22">
        <f t="shared" si="4"/>
        <v>20.370470965288717</v>
      </c>
      <c r="R15" s="46">
        <f t="shared" si="4"/>
        <v>8.6563701849703918</v>
      </c>
      <c r="S15" s="22">
        <f t="shared" si="4"/>
        <v>18.216345879262093</v>
      </c>
      <c r="T15" s="13">
        <f t="shared" si="0"/>
        <v>1.8875588697017269</v>
      </c>
      <c r="U15" s="14">
        <f t="shared" si="1"/>
        <v>2.9129748915472593</v>
      </c>
      <c r="V15" s="15">
        <f t="shared" si="2"/>
        <v>2.3258048204955335</v>
      </c>
      <c r="W15" s="24">
        <f t="shared" si="5"/>
        <v>4.9982322666882721</v>
      </c>
      <c r="X15" s="25">
        <f t="shared" si="5"/>
        <v>13.012475829379788</v>
      </c>
      <c r="Y15" s="26">
        <f t="shared" si="5"/>
        <v>8.7983573149161369</v>
      </c>
      <c r="Z15" s="47">
        <f t="shared" si="3"/>
        <v>29.318403943398629</v>
      </c>
      <c r="AA15" s="22">
        <f t="shared" si="6"/>
        <v>10.56650131844099</v>
      </c>
    </row>
    <row r="16" spans="1:27" s="42" customFormat="1" ht="21" customHeight="1" x14ac:dyDescent="0.2">
      <c r="A16" s="43" t="s">
        <v>14</v>
      </c>
      <c r="B16" s="11">
        <v>20</v>
      </c>
      <c r="C16" s="44">
        <v>493</v>
      </c>
      <c r="D16" s="12">
        <v>152245</v>
      </c>
      <c r="E16" s="31">
        <f t="shared" si="7"/>
        <v>17.647058823529413</v>
      </c>
      <c r="F16" s="31">
        <f t="shared" si="7"/>
        <v>14.651162790697674</v>
      </c>
      <c r="G16" s="31">
        <f t="shared" si="7"/>
        <v>7.8237652091389398</v>
      </c>
      <c r="H16" s="11">
        <v>11468</v>
      </c>
      <c r="I16" s="12">
        <v>24056</v>
      </c>
      <c r="J16" s="11">
        <v>8346</v>
      </c>
      <c r="K16" s="12">
        <v>23280</v>
      </c>
      <c r="L16" s="45">
        <f t="shared" si="8"/>
        <v>19814</v>
      </c>
      <c r="M16" s="12">
        <f t="shared" si="8"/>
        <v>47336</v>
      </c>
      <c r="N16" s="46">
        <f t="shared" si="4"/>
        <v>12.519623233908948</v>
      </c>
      <c r="O16" s="22">
        <f t="shared" si="4"/>
        <v>25.04418338704647</v>
      </c>
      <c r="P16" s="46">
        <f t="shared" si="4"/>
        <v>9.7147364269751542</v>
      </c>
      <c r="Q16" s="22">
        <f t="shared" si="4"/>
        <v>5.0588925493027661</v>
      </c>
      <c r="R16" s="46">
        <f t="shared" si="4"/>
        <v>11.320860722512501</v>
      </c>
      <c r="S16" s="22">
        <f t="shared" si="4"/>
        <v>14.346450225861778</v>
      </c>
      <c r="T16" s="13">
        <f t="shared" si="0"/>
        <v>2.0976630624346004</v>
      </c>
      <c r="U16" s="14">
        <f t="shared" si="1"/>
        <v>2.7893601725377426</v>
      </c>
      <c r="V16" s="15">
        <f t="shared" si="2"/>
        <v>2.3890178661552439</v>
      </c>
      <c r="W16" s="24">
        <f t="shared" si="5"/>
        <v>11.131000791836192</v>
      </c>
      <c r="X16" s="25">
        <f t="shared" si="5"/>
        <v>-4.2435902680869786</v>
      </c>
      <c r="Y16" s="26">
        <f t="shared" si="5"/>
        <v>2.7178998470835709</v>
      </c>
      <c r="Z16" s="47">
        <f t="shared" si="3"/>
        <v>31.09198988472528</v>
      </c>
      <c r="AA16" s="22">
        <f t="shared" si="6"/>
        <v>6.049394587613607</v>
      </c>
    </row>
    <row r="17" spans="1:27" s="42" customFormat="1" ht="21" customHeight="1" x14ac:dyDescent="0.2">
      <c r="A17" s="43" t="s">
        <v>21</v>
      </c>
      <c r="B17" s="11">
        <v>24</v>
      </c>
      <c r="C17" s="44">
        <v>563</v>
      </c>
      <c r="D17" s="12">
        <v>176320</v>
      </c>
      <c r="E17" s="31">
        <f t="shared" si="7"/>
        <v>20</v>
      </c>
      <c r="F17" s="31">
        <f t="shared" si="7"/>
        <v>14.198782961460447</v>
      </c>
      <c r="G17" s="31">
        <f t="shared" si="7"/>
        <v>15.813327202863805</v>
      </c>
      <c r="H17" s="11">
        <v>12025</v>
      </c>
      <c r="I17" s="12">
        <v>23221</v>
      </c>
      <c r="J17" s="11">
        <v>7756</v>
      </c>
      <c r="K17" s="12">
        <v>23324</v>
      </c>
      <c r="L17" s="45">
        <f t="shared" si="8"/>
        <v>19781</v>
      </c>
      <c r="M17" s="12">
        <f t="shared" si="8"/>
        <v>46545</v>
      </c>
      <c r="N17" s="46">
        <f t="shared" si="4"/>
        <v>4.8569933728636201</v>
      </c>
      <c r="O17" s="22">
        <f t="shared" si="4"/>
        <v>-3.4710675091453274</v>
      </c>
      <c r="P17" s="46">
        <f t="shared" si="4"/>
        <v>-7.0692547328061348</v>
      </c>
      <c r="Q17" s="22">
        <f t="shared" si="4"/>
        <v>0.18900343642611683</v>
      </c>
      <c r="R17" s="46">
        <f t="shared" si="4"/>
        <v>-0.16654890481477744</v>
      </c>
      <c r="S17" s="22">
        <f t="shared" si="4"/>
        <v>-1.6710326178806827</v>
      </c>
      <c r="T17" s="13">
        <f t="shared" si="0"/>
        <v>1.931060291060291</v>
      </c>
      <c r="U17" s="14">
        <f t="shared" si="1"/>
        <v>3.0072202166064983</v>
      </c>
      <c r="V17" s="15">
        <f t="shared" si="2"/>
        <v>2.35301551994338</v>
      </c>
      <c r="W17" s="24">
        <f t="shared" si="5"/>
        <v>-7.9423037168298176</v>
      </c>
      <c r="X17" s="25">
        <f t="shared" si="5"/>
        <v>7.8103948788566795</v>
      </c>
      <c r="Y17" s="26">
        <f t="shared" si="5"/>
        <v>-1.5069935943930031</v>
      </c>
      <c r="Z17" s="47">
        <f t="shared" si="3"/>
        <v>26.398026315789476</v>
      </c>
      <c r="AA17" s="22">
        <f t="shared" si="6"/>
        <v>-15.09701883455787</v>
      </c>
    </row>
    <row r="18" spans="1:27" s="42" customFormat="1" ht="21" customHeight="1" x14ac:dyDescent="0.2">
      <c r="A18" s="43">
        <v>2008</v>
      </c>
      <c r="B18" s="11">
        <v>25</v>
      </c>
      <c r="C18" s="44">
        <v>583</v>
      </c>
      <c r="D18" s="12">
        <v>199973</v>
      </c>
      <c r="E18" s="31">
        <f t="shared" si="7"/>
        <v>4.166666666666667</v>
      </c>
      <c r="F18" s="31">
        <f t="shared" si="7"/>
        <v>3.5523978685612789</v>
      </c>
      <c r="G18" s="31">
        <f t="shared" si="7"/>
        <v>13.414813974591652</v>
      </c>
      <c r="H18" s="11">
        <v>12617</v>
      </c>
      <c r="I18" s="12">
        <v>22263</v>
      </c>
      <c r="J18" s="11">
        <v>6604</v>
      </c>
      <c r="K18" s="12">
        <v>18921</v>
      </c>
      <c r="L18" s="45">
        <f t="shared" si="8"/>
        <v>19221</v>
      </c>
      <c r="M18" s="12">
        <f t="shared" si="8"/>
        <v>41184</v>
      </c>
      <c r="N18" s="46">
        <f t="shared" si="4"/>
        <v>4.9230769230769234</v>
      </c>
      <c r="O18" s="22">
        <f t="shared" si="4"/>
        <v>-4.1255759872529172</v>
      </c>
      <c r="P18" s="46">
        <f t="shared" si="4"/>
        <v>-14.853017019082001</v>
      </c>
      <c r="Q18" s="22">
        <f t="shared" si="4"/>
        <v>-18.877551020408163</v>
      </c>
      <c r="R18" s="46">
        <f t="shared" si="4"/>
        <v>-2.8309994439108235</v>
      </c>
      <c r="S18" s="22">
        <f t="shared" si="4"/>
        <v>-11.517885916854656</v>
      </c>
      <c r="T18" s="13">
        <f t="shared" si="0"/>
        <v>1.7645240548466354</v>
      </c>
      <c r="U18" s="14">
        <f t="shared" si="1"/>
        <v>2.8650817686250756</v>
      </c>
      <c r="V18" s="15">
        <f t="shared" si="2"/>
        <v>2.1426564694864991</v>
      </c>
      <c r="W18" s="24">
        <f t="shared" si="5"/>
        <v>-8.6240826857982338</v>
      </c>
      <c r="X18" s="25">
        <f t="shared" si="5"/>
        <v>-4.7265726399584747</v>
      </c>
      <c r="Y18" s="26">
        <f t="shared" si="5"/>
        <v>-8.9399771771136756</v>
      </c>
      <c r="Z18" s="47">
        <f t="shared" si="3"/>
        <v>20.59478029533987</v>
      </c>
      <c r="AA18" s="22">
        <f t="shared" si="6"/>
        <v>-21.983636015161121</v>
      </c>
    </row>
    <row r="19" spans="1:27" s="42" customFormat="1" ht="21" customHeight="1" x14ac:dyDescent="0.2">
      <c r="A19" s="43" t="s">
        <v>22</v>
      </c>
      <c r="B19" s="11">
        <v>27</v>
      </c>
      <c r="C19" s="44">
        <v>611</v>
      </c>
      <c r="D19" s="12">
        <v>205185</v>
      </c>
      <c r="E19" s="31">
        <f t="shared" si="7"/>
        <v>8</v>
      </c>
      <c r="F19" s="31">
        <f t="shared" si="7"/>
        <v>4.802744425385935</v>
      </c>
      <c r="G19" s="31">
        <f t="shared" si="7"/>
        <v>2.6063518575007625</v>
      </c>
      <c r="H19" s="11">
        <v>13057</v>
      </c>
      <c r="I19" s="12">
        <v>23880</v>
      </c>
      <c r="J19" s="11">
        <v>6174</v>
      </c>
      <c r="K19" s="12">
        <v>17246</v>
      </c>
      <c r="L19" s="45">
        <f t="shared" si="8"/>
        <v>19231</v>
      </c>
      <c r="M19" s="12">
        <f t="shared" si="8"/>
        <v>41126</v>
      </c>
      <c r="N19" s="46">
        <f t="shared" si="4"/>
        <v>3.4873583260680037</v>
      </c>
      <c r="O19" s="22">
        <f t="shared" si="4"/>
        <v>7.2631720792346046</v>
      </c>
      <c r="P19" s="46">
        <f t="shared" si="4"/>
        <v>-6.5112053301029675</v>
      </c>
      <c r="Q19" s="22">
        <f t="shared" si="4"/>
        <v>-8.8525976428307178</v>
      </c>
      <c r="R19" s="46">
        <f t="shared" si="4"/>
        <v>5.2026429426148484E-2</v>
      </c>
      <c r="S19" s="22">
        <f t="shared" si="4"/>
        <v>-0.14083139083139082</v>
      </c>
      <c r="T19" s="13">
        <f t="shared" si="0"/>
        <v>1.8289040361491919</v>
      </c>
      <c r="U19" s="14">
        <f t="shared" si="1"/>
        <v>2.7933268545513443</v>
      </c>
      <c r="V19" s="15">
        <f t="shared" si="2"/>
        <v>2.1385263376839476</v>
      </c>
      <c r="W19" s="24">
        <f t="shared" si="5"/>
        <v>3.6485748735316692</v>
      </c>
      <c r="X19" s="25">
        <f t="shared" si="5"/>
        <v>-2.5044630439348934</v>
      </c>
      <c r="Y19" s="26">
        <f t="shared" si="5"/>
        <v>-0.19275753539443111</v>
      </c>
      <c r="Z19" s="47">
        <f t="shared" si="3"/>
        <v>20.043375490411091</v>
      </c>
      <c r="AA19" s="22">
        <f t="shared" si="6"/>
        <v>-2.6774007637923178</v>
      </c>
    </row>
    <row r="20" spans="1:27" s="42" customFormat="1" ht="21" customHeight="1" x14ac:dyDescent="0.2">
      <c r="A20" s="43" t="s">
        <v>23</v>
      </c>
      <c r="B20" s="11">
        <v>31</v>
      </c>
      <c r="C20" s="44">
        <v>661</v>
      </c>
      <c r="D20" s="12">
        <v>213225</v>
      </c>
      <c r="E20" s="31">
        <f t="shared" si="7"/>
        <v>14.814814814814815</v>
      </c>
      <c r="F20" s="31">
        <f t="shared" si="7"/>
        <v>8.1833060556464812</v>
      </c>
      <c r="G20" s="31">
        <f t="shared" si="7"/>
        <v>3.9184150888222824</v>
      </c>
      <c r="H20" s="11">
        <v>16328</v>
      </c>
      <c r="I20" s="12">
        <v>28185</v>
      </c>
      <c r="J20" s="11">
        <v>7974</v>
      </c>
      <c r="K20" s="12">
        <v>22460</v>
      </c>
      <c r="L20" s="45">
        <f t="shared" si="8"/>
        <v>24302</v>
      </c>
      <c r="M20" s="12">
        <f t="shared" si="8"/>
        <v>50645</v>
      </c>
      <c r="N20" s="46">
        <f t="shared" si="4"/>
        <v>25.05169640805698</v>
      </c>
      <c r="O20" s="22">
        <f t="shared" si="4"/>
        <v>18.027638190954775</v>
      </c>
      <c r="P20" s="46">
        <f t="shared" si="4"/>
        <v>29.154518950437318</v>
      </c>
      <c r="Q20" s="22">
        <f t="shared" si="4"/>
        <v>30.233097529861997</v>
      </c>
      <c r="R20" s="46">
        <f t="shared" si="4"/>
        <v>26.36888357339712</v>
      </c>
      <c r="S20" s="22">
        <f t="shared" si="4"/>
        <v>23.145941740018479</v>
      </c>
      <c r="T20" s="13">
        <f t="shared" si="0"/>
        <v>1.7261758941695247</v>
      </c>
      <c r="U20" s="14">
        <f t="shared" si="1"/>
        <v>2.8166541259092051</v>
      </c>
      <c r="V20" s="15">
        <f t="shared" si="2"/>
        <v>2.0839848572133981</v>
      </c>
      <c r="W20" s="24">
        <f t="shared" si="5"/>
        <v>-5.6169235754962967</v>
      </c>
      <c r="X20" s="25">
        <f t="shared" si="5"/>
        <v>0.83510711680060368</v>
      </c>
      <c r="Y20" s="26">
        <f t="shared" si="5"/>
        <v>-2.5504236029011764</v>
      </c>
      <c r="Z20" s="47">
        <f t="shared" si="3"/>
        <v>23.751905264392072</v>
      </c>
      <c r="AA20" s="22">
        <f t="shared" si="6"/>
        <v>18.502521073634384</v>
      </c>
    </row>
    <row r="21" spans="1:27" s="42" customFormat="1" ht="21" customHeight="1" x14ac:dyDescent="0.2">
      <c r="A21" s="43" t="s">
        <v>24</v>
      </c>
      <c r="B21" s="11">
        <v>33</v>
      </c>
      <c r="C21" s="44">
        <v>701</v>
      </c>
      <c r="D21" s="12">
        <v>229835</v>
      </c>
      <c r="E21" s="31">
        <f t="shared" si="7"/>
        <v>6.4516129032258061</v>
      </c>
      <c r="F21" s="31">
        <f t="shared" si="7"/>
        <v>6.0514372163388801</v>
      </c>
      <c r="G21" s="31">
        <f t="shared" si="7"/>
        <v>7.7898933051940435</v>
      </c>
      <c r="H21" s="11">
        <v>18916</v>
      </c>
      <c r="I21" s="12">
        <v>33352</v>
      </c>
      <c r="J21" s="11">
        <v>8779</v>
      </c>
      <c r="K21" s="12">
        <v>24733</v>
      </c>
      <c r="L21" s="45">
        <f t="shared" si="8"/>
        <v>27695</v>
      </c>
      <c r="M21" s="12">
        <f t="shared" si="8"/>
        <v>58085</v>
      </c>
      <c r="N21" s="46">
        <f t="shared" si="4"/>
        <v>15.850073493385596</v>
      </c>
      <c r="O21" s="22">
        <f t="shared" si="4"/>
        <v>18.332446336703921</v>
      </c>
      <c r="P21" s="46">
        <f t="shared" si="4"/>
        <v>10.095309756709305</v>
      </c>
      <c r="Q21" s="22">
        <f t="shared" si="4"/>
        <v>10.120213713268033</v>
      </c>
      <c r="R21" s="46">
        <f t="shared" si="4"/>
        <v>13.961813842482099</v>
      </c>
      <c r="S21" s="22">
        <f t="shared" si="4"/>
        <v>14.690492644881035</v>
      </c>
      <c r="T21" s="13">
        <f t="shared" si="0"/>
        <v>1.7631634595051808</v>
      </c>
      <c r="U21" s="14">
        <f t="shared" si="1"/>
        <v>2.817291263241827</v>
      </c>
      <c r="V21" s="15">
        <f t="shared" si="2"/>
        <v>2.0973099837515798</v>
      </c>
      <c r="W21" s="24">
        <f t="shared" si="5"/>
        <v>2.1427460237736171</v>
      </c>
      <c r="X21" s="25">
        <f t="shared" si="5"/>
        <v>2.2620361043309653E-2</v>
      </c>
      <c r="Y21" s="26">
        <f t="shared" si="5"/>
        <v>0.63940611142441051</v>
      </c>
      <c r="Z21" s="47">
        <f t="shared" si="3"/>
        <v>25.272478082102378</v>
      </c>
      <c r="AA21" s="22">
        <f t="shared" si="6"/>
        <v>6.4018982931440425</v>
      </c>
    </row>
    <row r="22" spans="1:27" s="42" customFormat="1" ht="21" customHeight="1" x14ac:dyDescent="0.2">
      <c r="A22" s="43" t="s">
        <v>25</v>
      </c>
      <c r="B22" s="11">
        <v>34</v>
      </c>
      <c r="C22" s="44">
        <v>752</v>
      </c>
      <c r="D22" s="12">
        <v>230445</v>
      </c>
      <c r="E22" s="31">
        <f t="shared" si="7"/>
        <v>3.0303030303030303</v>
      </c>
      <c r="F22" s="31">
        <f t="shared" si="7"/>
        <v>7.2753209700427961</v>
      </c>
      <c r="G22" s="31">
        <f t="shared" si="7"/>
        <v>0.26540779254682706</v>
      </c>
      <c r="H22" s="11">
        <v>17700</v>
      </c>
      <c r="I22" s="12">
        <v>29741</v>
      </c>
      <c r="J22" s="11">
        <v>9346</v>
      </c>
      <c r="K22" s="12">
        <v>26262</v>
      </c>
      <c r="L22" s="45">
        <f t="shared" si="8"/>
        <v>27046</v>
      </c>
      <c r="M22" s="12">
        <f t="shared" si="8"/>
        <v>56003</v>
      </c>
      <c r="N22" s="46">
        <f t="shared" si="4"/>
        <v>-6.4284203848593782</v>
      </c>
      <c r="O22" s="22">
        <f t="shared" si="4"/>
        <v>-10.826936915327417</v>
      </c>
      <c r="P22" s="46">
        <f t="shared" si="4"/>
        <v>6.4585943729354138</v>
      </c>
      <c r="Q22" s="22">
        <f t="shared" si="4"/>
        <v>6.1820240164961788</v>
      </c>
      <c r="R22" s="46">
        <f t="shared" si="4"/>
        <v>-2.3433832821808989</v>
      </c>
      <c r="S22" s="22">
        <f t="shared" si="4"/>
        <v>-3.5844021692347421</v>
      </c>
      <c r="T22" s="13">
        <f t="shared" si="0"/>
        <v>1.6802824858757062</v>
      </c>
      <c r="U22" s="14">
        <f t="shared" si="1"/>
        <v>2.8099721806120264</v>
      </c>
      <c r="V22" s="15">
        <f t="shared" si="2"/>
        <v>2.0706573985062486</v>
      </c>
      <c r="W22" s="24">
        <f t="shared" si="5"/>
        <v>-4.7006971011487844</v>
      </c>
      <c r="X22" s="25">
        <f t="shared" si="5"/>
        <v>-0.25979147861973784</v>
      </c>
      <c r="Y22" s="26">
        <f t="shared" si="5"/>
        <v>-1.270798568252471</v>
      </c>
      <c r="Z22" s="47">
        <f t="shared" si="3"/>
        <v>24.302111132808264</v>
      </c>
      <c r="AA22" s="22">
        <f t="shared" si="6"/>
        <v>-3.8396193129209375</v>
      </c>
    </row>
    <row r="23" spans="1:27" s="42" customFormat="1" ht="21" customHeight="1" x14ac:dyDescent="0.2">
      <c r="A23" s="43" t="s">
        <v>38</v>
      </c>
      <c r="B23" s="11">
        <v>36</v>
      </c>
      <c r="C23" s="44">
        <v>797</v>
      </c>
      <c r="D23" s="12">
        <v>233656</v>
      </c>
      <c r="E23" s="31">
        <f t="shared" si="7"/>
        <v>5.882352941176471</v>
      </c>
      <c r="F23" s="31">
        <f t="shared" si="7"/>
        <v>5.9840425531914896</v>
      </c>
      <c r="G23" s="31">
        <f t="shared" si="7"/>
        <v>1.3933910477554297</v>
      </c>
      <c r="H23" s="11">
        <v>17369</v>
      </c>
      <c r="I23" s="12">
        <v>31712</v>
      </c>
      <c r="J23" s="11">
        <v>11058</v>
      </c>
      <c r="K23" s="12">
        <v>32417</v>
      </c>
      <c r="L23" s="45">
        <f t="shared" si="8"/>
        <v>28427</v>
      </c>
      <c r="M23" s="12">
        <f t="shared" si="8"/>
        <v>64129</v>
      </c>
      <c r="N23" s="46">
        <f t="shared" si="4"/>
        <v>-1.8700564971751412</v>
      </c>
      <c r="O23" s="22">
        <f t="shared" si="4"/>
        <v>6.6272149557849431</v>
      </c>
      <c r="P23" s="46">
        <f t="shared" si="4"/>
        <v>18.317997004065912</v>
      </c>
      <c r="Q23" s="22">
        <f t="shared" si="4"/>
        <v>23.436905033889271</v>
      </c>
      <c r="R23" s="46">
        <f t="shared" si="4"/>
        <v>5.1061155069141462</v>
      </c>
      <c r="S23" s="22">
        <f t="shared" si="4"/>
        <v>14.509936967662446</v>
      </c>
      <c r="T23" s="13">
        <f t="shared" si="0"/>
        <v>1.8257815648569291</v>
      </c>
      <c r="U23" s="14">
        <f t="shared" si="1"/>
        <v>2.9315427744619282</v>
      </c>
      <c r="V23" s="15">
        <f t="shared" si="2"/>
        <v>2.2559186688711437</v>
      </c>
      <c r="W23" s="24">
        <f t="shared" si="5"/>
        <v>8.659203449674342</v>
      </c>
      <c r="X23" s="25">
        <f t="shared" si="5"/>
        <v>4.3263984849637609</v>
      </c>
      <c r="Y23" s="26">
        <f t="shared" si="5"/>
        <v>8.9469784088155127</v>
      </c>
      <c r="Z23" s="47">
        <f t="shared" si="3"/>
        <v>27.445903379326875</v>
      </c>
      <c r="AA23" s="22">
        <f t="shared" si="6"/>
        <v>12.936292774476033</v>
      </c>
    </row>
    <row r="24" spans="1:27" s="42" customFormat="1" ht="21" customHeight="1" x14ac:dyDescent="0.2">
      <c r="A24" s="43" t="s">
        <v>39</v>
      </c>
      <c r="B24" s="11">
        <v>37</v>
      </c>
      <c r="C24" s="44">
        <v>813</v>
      </c>
      <c r="D24" s="12">
        <v>234125</v>
      </c>
      <c r="E24" s="31">
        <f t="shared" si="7"/>
        <v>2.7777777777777777</v>
      </c>
      <c r="F24" s="31">
        <f t="shared" si="7"/>
        <v>2.0075282308657467</v>
      </c>
      <c r="G24" s="31">
        <f t="shared" si="7"/>
        <v>0.20072242955455885</v>
      </c>
      <c r="H24" s="11">
        <v>15713</v>
      </c>
      <c r="I24" s="12">
        <v>26529</v>
      </c>
      <c r="J24" s="11">
        <v>10556</v>
      </c>
      <c r="K24" s="12">
        <v>33391</v>
      </c>
      <c r="L24" s="45">
        <f t="shared" si="8"/>
        <v>26269</v>
      </c>
      <c r="M24" s="12">
        <f t="shared" si="8"/>
        <v>59920</v>
      </c>
      <c r="N24" s="46">
        <f t="shared" si="4"/>
        <v>-9.5342276469572234</v>
      </c>
      <c r="O24" s="22">
        <f t="shared" si="4"/>
        <v>-16.343970736629668</v>
      </c>
      <c r="P24" s="46">
        <f t="shared" si="4"/>
        <v>-4.5396997648761079</v>
      </c>
      <c r="Q24" s="22">
        <f t="shared" si="4"/>
        <v>3.0045963537649998</v>
      </c>
      <c r="R24" s="46">
        <f t="shared" si="4"/>
        <v>-7.5913743975797656</v>
      </c>
      <c r="S24" s="22">
        <f t="shared" si="4"/>
        <v>-6.5633332813547689</v>
      </c>
      <c r="T24" s="13">
        <f t="shared" si="0"/>
        <v>1.6883472284095971</v>
      </c>
      <c r="U24" s="14">
        <f t="shared" si="1"/>
        <v>3.1632247063281547</v>
      </c>
      <c r="V24" s="15">
        <f t="shared" si="2"/>
        <v>2.2810156458182647</v>
      </c>
      <c r="W24" s="24">
        <f t="shared" si="5"/>
        <v>-7.5274249172354635</v>
      </c>
      <c r="X24" s="25">
        <f t="shared" si="5"/>
        <v>7.903071852968294</v>
      </c>
      <c r="Y24" s="26">
        <f t="shared" si="5"/>
        <v>1.1124947584958571</v>
      </c>
      <c r="Z24" s="47">
        <f t="shared" si="3"/>
        <v>25.59316604378003</v>
      </c>
      <c r="AA24" s="22">
        <f t="shared" si="6"/>
        <v>-6.7505059313966163</v>
      </c>
    </row>
    <row r="25" spans="1:27" s="42" customFormat="1" ht="21" customHeight="1" x14ac:dyDescent="0.2">
      <c r="A25" s="43" t="s">
        <v>40</v>
      </c>
      <c r="B25" s="11">
        <v>36</v>
      </c>
      <c r="C25" s="44">
        <v>791</v>
      </c>
      <c r="D25" s="12">
        <v>241733</v>
      </c>
      <c r="E25" s="31">
        <f t="shared" si="7"/>
        <v>-2.7027027027027026</v>
      </c>
      <c r="F25" s="31">
        <f t="shared" si="7"/>
        <v>-2.7060270602706029</v>
      </c>
      <c r="G25" s="31">
        <f t="shared" si="7"/>
        <v>3.2495461825947678</v>
      </c>
      <c r="H25" s="11">
        <v>16326</v>
      </c>
      <c r="I25" s="12">
        <v>28149</v>
      </c>
      <c r="J25" s="11">
        <v>10855</v>
      </c>
      <c r="K25" s="12">
        <v>29831</v>
      </c>
      <c r="L25" s="45">
        <f t="shared" si="8"/>
        <v>27181</v>
      </c>
      <c r="M25" s="12">
        <f t="shared" si="8"/>
        <v>57980</v>
      </c>
      <c r="N25" s="46">
        <f t="shared" si="4"/>
        <v>3.9012282823140074</v>
      </c>
      <c r="O25" s="22">
        <f t="shared" si="4"/>
        <v>6.106524934976818</v>
      </c>
      <c r="P25" s="46">
        <f t="shared" si="4"/>
        <v>2.8325123152709359</v>
      </c>
      <c r="Q25" s="22">
        <f t="shared" si="4"/>
        <v>-10.661555508969483</v>
      </c>
      <c r="R25" s="46">
        <f t="shared" si="4"/>
        <v>3.4717728120598426</v>
      </c>
      <c r="S25" s="22">
        <f t="shared" si="4"/>
        <v>-3.2376502002670229</v>
      </c>
      <c r="T25" s="13">
        <f t="shared" si="0"/>
        <v>1.7241822859242926</v>
      </c>
      <c r="U25" s="14">
        <f t="shared" si="1"/>
        <v>2.7481345002303086</v>
      </c>
      <c r="V25" s="15">
        <f t="shared" si="2"/>
        <v>2.1331076855156175</v>
      </c>
      <c r="W25" s="24">
        <f t="shared" si="5"/>
        <v>2.1224933421101837</v>
      </c>
      <c r="X25" s="25">
        <f t="shared" si="5"/>
        <v>-13.122374938063739</v>
      </c>
      <c r="Y25" s="26">
        <f t="shared" si="5"/>
        <v>-6.4843027523201595</v>
      </c>
      <c r="Z25" s="47">
        <f t="shared" si="3"/>
        <v>23.985140630364906</v>
      </c>
      <c r="AA25" s="22">
        <f t="shared" si="6"/>
        <v>-6.2830265339755655</v>
      </c>
    </row>
    <row r="26" spans="1:27" s="42" customFormat="1" ht="21" customHeight="1" x14ac:dyDescent="0.2">
      <c r="A26" s="43" t="s">
        <v>41</v>
      </c>
      <c r="B26" s="11">
        <v>35</v>
      </c>
      <c r="C26" s="44">
        <v>766</v>
      </c>
      <c r="D26" s="12">
        <v>224457</v>
      </c>
      <c r="E26" s="31">
        <f t="shared" si="7"/>
        <v>-2.7777777777777777</v>
      </c>
      <c r="F26" s="31">
        <f t="shared" si="7"/>
        <v>-3.1605562579013906</v>
      </c>
      <c r="G26" s="31">
        <f t="shared" si="7"/>
        <v>-7.1467280015554353</v>
      </c>
      <c r="H26" s="11">
        <v>15500</v>
      </c>
      <c r="I26" s="12">
        <v>26794</v>
      </c>
      <c r="J26" s="11">
        <v>11289</v>
      </c>
      <c r="K26" s="12">
        <v>31026</v>
      </c>
      <c r="L26" s="45">
        <f t="shared" si="8"/>
        <v>26789</v>
      </c>
      <c r="M26" s="12">
        <f t="shared" si="8"/>
        <v>57820</v>
      </c>
      <c r="N26" s="46">
        <f t="shared" si="4"/>
        <v>-5.0594144309690066</v>
      </c>
      <c r="O26" s="22">
        <f t="shared" si="4"/>
        <v>-4.8136701126150125</v>
      </c>
      <c r="P26" s="46">
        <f t="shared" si="4"/>
        <v>3.9981575310916626</v>
      </c>
      <c r="Q26" s="22">
        <f t="shared" si="4"/>
        <v>4.0058999027856927</v>
      </c>
      <c r="R26" s="46">
        <f t="shared" si="4"/>
        <v>-1.4421838784445016</v>
      </c>
      <c r="S26" s="22">
        <f t="shared" si="4"/>
        <v>-0.27595722662987238</v>
      </c>
      <c r="T26" s="13">
        <f t="shared" si="0"/>
        <v>1.7286451612903226</v>
      </c>
      <c r="U26" s="14">
        <f t="shared" si="1"/>
        <v>2.7483390911506778</v>
      </c>
      <c r="V26" s="15">
        <f t="shared" si="2"/>
        <v>2.1583485759080219</v>
      </c>
      <c r="W26" s="24">
        <f t="shared" si="5"/>
        <v>0.25884011235144039</v>
      </c>
      <c r="X26" s="25">
        <f t="shared" si="5"/>
        <v>7.4447200583533457E-3</v>
      </c>
      <c r="Y26" s="26">
        <f t="shared" si="5"/>
        <v>1.1832918967850019</v>
      </c>
      <c r="Z26" s="47">
        <f t="shared" si="3"/>
        <v>25.759945111981359</v>
      </c>
      <c r="AA26" s="22">
        <f t="shared" si="6"/>
        <v>7.3996000647566413</v>
      </c>
    </row>
    <row r="27" spans="1:27" s="42" customFormat="1" ht="21" customHeight="1" x14ac:dyDescent="0.2">
      <c r="A27" s="43" t="s">
        <v>43</v>
      </c>
      <c r="B27" s="11">
        <v>35</v>
      </c>
      <c r="C27" s="44">
        <v>765</v>
      </c>
      <c r="D27" s="12">
        <v>193729</v>
      </c>
      <c r="E27" s="31">
        <f t="shared" si="7"/>
        <v>0</v>
      </c>
      <c r="F27" s="31">
        <f t="shared" si="7"/>
        <v>-0.13054830287206268</v>
      </c>
      <c r="G27" s="31">
        <f t="shared" si="7"/>
        <v>-13.689927246644123</v>
      </c>
      <c r="H27" s="11">
        <v>14127</v>
      </c>
      <c r="I27" s="12">
        <v>24067</v>
      </c>
      <c r="J27" s="11">
        <v>10864</v>
      </c>
      <c r="K27" s="12">
        <v>27861</v>
      </c>
      <c r="L27" s="45">
        <f t="shared" si="8"/>
        <v>24991</v>
      </c>
      <c r="M27" s="12">
        <f t="shared" si="8"/>
        <v>51928</v>
      </c>
      <c r="N27" s="46">
        <f t="shared" ref="N27:S32" si="9">(H27-H26)*100/H26</f>
        <v>-8.8580645161290317</v>
      </c>
      <c r="O27" s="22">
        <f t="shared" si="9"/>
        <v>-10.177651713070091</v>
      </c>
      <c r="P27" s="46">
        <f t="shared" si="9"/>
        <v>-3.7647267251306582</v>
      </c>
      <c r="Q27" s="22">
        <f t="shared" si="9"/>
        <v>-10.201121639914911</v>
      </c>
      <c r="R27" s="46">
        <f t="shared" si="9"/>
        <v>-6.7117100302362909</v>
      </c>
      <c r="S27" s="22">
        <f t="shared" si="9"/>
        <v>-10.190245589761329</v>
      </c>
      <c r="T27" s="13">
        <f t="shared" si="0"/>
        <v>1.7036171869469809</v>
      </c>
      <c r="U27" s="14">
        <f t="shared" si="1"/>
        <v>2.5645250368188512</v>
      </c>
      <c r="V27" s="15">
        <f t="shared" si="2"/>
        <v>2.0778680324916969</v>
      </c>
      <c r="W27" s="24">
        <f t="shared" ref="W27:Y32" si="10">(T27-T26)*100/T26</f>
        <v>-1.4478375842419806</v>
      </c>
      <c r="X27" s="25">
        <f t="shared" si="10"/>
        <v>-6.6881868734351491</v>
      </c>
      <c r="Y27" s="26">
        <f t="shared" si="10"/>
        <v>-3.7288019328604785</v>
      </c>
      <c r="Z27" s="47">
        <f t="shared" si="3"/>
        <v>26.804453644007864</v>
      </c>
      <c r="AA27" s="22">
        <f t="shared" si="6"/>
        <v>4.0547777857674374</v>
      </c>
    </row>
    <row r="28" spans="1:27" s="42" customFormat="1" ht="21" customHeight="1" x14ac:dyDescent="0.2">
      <c r="A28" s="43" t="s">
        <v>45</v>
      </c>
      <c r="B28" s="11">
        <v>33</v>
      </c>
      <c r="C28" s="44">
        <v>715</v>
      </c>
      <c r="D28" s="12">
        <v>192793</v>
      </c>
      <c r="E28" s="31">
        <f t="shared" ref="E28:G32" si="11">(B28-B27)*100/B27</f>
        <v>-5.7142857142857144</v>
      </c>
      <c r="F28" s="31">
        <f t="shared" si="11"/>
        <v>-6.5359477124183005</v>
      </c>
      <c r="G28" s="31">
        <f t="shared" si="11"/>
        <v>-0.48314914132628567</v>
      </c>
      <c r="H28" s="11">
        <v>14123</v>
      </c>
      <c r="I28" s="12">
        <v>24177</v>
      </c>
      <c r="J28" s="11">
        <v>10495</v>
      </c>
      <c r="K28" s="12">
        <v>29410</v>
      </c>
      <c r="L28" s="45">
        <f t="shared" ref="L28:M32" si="12">H28+J28</f>
        <v>24618</v>
      </c>
      <c r="M28" s="12">
        <f t="shared" si="12"/>
        <v>53587</v>
      </c>
      <c r="N28" s="46">
        <f t="shared" si="9"/>
        <v>-2.8314574927443902E-2</v>
      </c>
      <c r="O28" s="22">
        <f t="shared" si="9"/>
        <v>0.45705738147671082</v>
      </c>
      <c r="P28" s="46">
        <f t="shared" si="9"/>
        <v>-3.3965390279823269</v>
      </c>
      <c r="Q28" s="22">
        <f t="shared" si="9"/>
        <v>5.5597430099422134</v>
      </c>
      <c r="R28" s="46">
        <f t="shared" si="9"/>
        <v>-1.4925373134328359</v>
      </c>
      <c r="S28" s="22">
        <f t="shared" si="9"/>
        <v>3.1948081959636419</v>
      </c>
      <c r="T28" s="13">
        <f t="shared" si="0"/>
        <v>1.7118884089782624</v>
      </c>
      <c r="U28" s="14">
        <f t="shared" si="1"/>
        <v>2.802286803239638</v>
      </c>
      <c r="V28" s="15">
        <f t="shared" si="2"/>
        <v>2.176740596311642</v>
      </c>
      <c r="W28" s="24">
        <f t="shared" si="10"/>
        <v>0.48550942633445693</v>
      </c>
      <c r="X28" s="25">
        <f t="shared" si="10"/>
        <v>9.2711813301583827</v>
      </c>
      <c r="Y28" s="26">
        <f t="shared" si="10"/>
        <v>4.7583658959024921</v>
      </c>
      <c r="Z28" s="47">
        <f t="shared" si="3"/>
        <v>27.795096294989964</v>
      </c>
      <c r="AA28" s="22">
        <f t="shared" si="6"/>
        <v>3.6958136291039745</v>
      </c>
    </row>
    <row r="29" spans="1:27" s="42" customFormat="1" ht="21" customHeight="1" x14ac:dyDescent="0.2">
      <c r="A29" s="43" t="s">
        <v>47</v>
      </c>
      <c r="B29" s="11">
        <v>30</v>
      </c>
      <c r="C29" s="44">
        <v>665</v>
      </c>
      <c r="D29" s="12">
        <v>193509</v>
      </c>
      <c r="E29" s="31">
        <f t="shared" si="11"/>
        <v>-9.0909090909090917</v>
      </c>
      <c r="F29" s="31">
        <f t="shared" si="11"/>
        <v>-6.9930069930069934</v>
      </c>
      <c r="G29" s="31">
        <f t="shared" si="11"/>
        <v>0.37138277842037831</v>
      </c>
      <c r="H29" s="11">
        <v>12889</v>
      </c>
      <c r="I29" s="12">
        <v>21806</v>
      </c>
      <c r="J29" s="11">
        <v>10036</v>
      </c>
      <c r="K29" s="12">
        <v>26431</v>
      </c>
      <c r="L29" s="45">
        <f t="shared" si="12"/>
        <v>22925</v>
      </c>
      <c r="M29" s="12">
        <f t="shared" si="12"/>
        <v>48237</v>
      </c>
      <c r="N29" s="46">
        <f t="shared" si="9"/>
        <v>-8.7375203568646889</v>
      </c>
      <c r="O29" s="22">
        <f t="shared" si="9"/>
        <v>-9.8068412127228353</v>
      </c>
      <c r="P29" s="46">
        <f t="shared" si="9"/>
        <v>-4.3735111958075272</v>
      </c>
      <c r="Q29" s="22">
        <f t="shared" si="9"/>
        <v>-10.129207752465147</v>
      </c>
      <c r="R29" s="46">
        <f t="shared" si="9"/>
        <v>-6.8770818100576809</v>
      </c>
      <c r="S29" s="22">
        <f t="shared" si="9"/>
        <v>-9.9837647190549941</v>
      </c>
      <c r="T29" s="13">
        <f t="shared" si="0"/>
        <v>1.6918302428427341</v>
      </c>
      <c r="U29" s="14">
        <f t="shared" si="1"/>
        <v>2.6336189717018734</v>
      </c>
      <c r="V29" s="15">
        <f t="shared" si="2"/>
        <v>2.10412213740458</v>
      </c>
      <c r="W29" s="24">
        <f t="shared" si="10"/>
        <v>-1.171698226959784</v>
      </c>
      <c r="X29" s="25">
        <f t="shared" si="10"/>
        <v>-6.0189353688841845</v>
      </c>
      <c r="Y29" s="26">
        <f t="shared" si="10"/>
        <v>-3.3361099172822732</v>
      </c>
      <c r="Z29" s="47">
        <f t="shared" si="3"/>
        <v>24.927522750879806</v>
      </c>
      <c r="AA29" s="22">
        <f t="shared" si="6"/>
        <v>-10.316832558076207</v>
      </c>
    </row>
    <row r="30" spans="1:27" s="42" customFormat="1" ht="21" customHeight="1" x14ac:dyDescent="0.2">
      <c r="A30" s="43" t="s">
        <v>48</v>
      </c>
      <c r="B30" s="11">
        <v>29</v>
      </c>
      <c r="C30" s="44">
        <v>657</v>
      </c>
      <c r="D30" s="12">
        <v>184806</v>
      </c>
      <c r="E30" s="31">
        <f t="shared" si="11"/>
        <v>-3.3333333333333335</v>
      </c>
      <c r="F30" s="31">
        <f t="shared" si="11"/>
        <v>-1.2030075187969924</v>
      </c>
      <c r="G30" s="31">
        <f t="shared" si="11"/>
        <v>-4.4974652341751549</v>
      </c>
      <c r="H30" s="11">
        <v>7611</v>
      </c>
      <c r="I30" s="12">
        <v>15933</v>
      </c>
      <c r="J30" s="11">
        <v>1394</v>
      </c>
      <c r="K30" s="12">
        <v>4514</v>
      </c>
      <c r="L30" s="45">
        <f t="shared" si="12"/>
        <v>9005</v>
      </c>
      <c r="M30" s="12">
        <f t="shared" si="12"/>
        <v>20447</v>
      </c>
      <c r="N30" s="46">
        <f t="shared" si="9"/>
        <v>-40.949646985801849</v>
      </c>
      <c r="O30" s="22">
        <f t="shared" si="9"/>
        <v>-26.93295423277997</v>
      </c>
      <c r="P30" s="46">
        <f t="shared" si="9"/>
        <v>-86.110003985651659</v>
      </c>
      <c r="Q30" s="22">
        <f t="shared" si="9"/>
        <v>-82.921569369301196</v>
      </c>
      <c r="R30" s="46">
        <f t="shared" si="9"/>
        <v>-60.719738276990185</v>
      </c>
      <c r="S30" s="22">
        <f t="shared" si="9"/>
        <v>-57.611377158612683</v>
      </c>
      <c r="T30" s="13">
        <f t="shared" si="0"/>
        <v>2.093417422152148</v>
      </c>
      <c r="U30" s="14">
        <f t="shared" si="1"/>
        <v>3.2381635581061694</v>
      </c>
      <c r="V30" s="15">
        <f t="shared" si="2"/>
        <v>2.2706274292059967</v>
      </c>
      <c r="W30" s="24">
        <f t="shared" si="10"/>
        <v>23.736848363381803</v>
      </c>
      <c r="X30" s="25">
        <f t="shared" si="10"/>
        <v>22.954899433065393</v>
      </c>
      <c r="Y30" s="26">
        <f t="shared" si="10"/>
        <v>7.9132902430654442</v>
      </c>
      <c r="Z30" s="47">
        <f t="shared" si="3"/>
        <v>11.064034717487528</v>
      </c>
      <c r="AA30" s="22">
        <f t="shared" si="6"/>
        <v>-55.615185559916789</v>
      </c>
    </row>
    <row r="31" spans="1:27" s="42" customFormat="1" ht="21" customHeight="1" x14ac:dyDescent="0.2">
      <c r="A31" s="43" t="s">
        <v>51</v>
      </c>
      <c r="B31" s="11">
        <v>29</v>
      </c>
      <c r="C31" s="44">
        <v>655</v>
      </c>
      <c r="D31" s="12">
        <v>203864</v>
      </c>
      <c r="E31" s="31">
        <f t="shared" si="11"/>
        <v>0</v>
      </c>
      <c r="F31" s="31">
        <f t="shared" si="11"/>
        <v>-0.30441400304414001</v>
      </c>
      <c r="G31" s="31">
        <f t="shared" si="11"/>
        <v>10.312435743428244</v>
      </c>
      <c r="H31" s="11">
        <v>10474</v>
      </c>
      <c r="I31" s="12">
        <v>20664</v>
      </c>
      <c r="J31" s="11">
        <v>4263</v>
      </c>
      <c r="K31" s="12">
        <v>13132</v>
      </c>
      <c r="L31" s="45">
        <f t="shared" si="12"/>
        <v>14737</v>
      </c>
      <c r="M31" s="12">
        <f t="shared" si="12"/>
        <v>33796</v>
      </c>
      <c r="N31" s="46">
        <f t="shared" si="9"/>
        <v>37.616607541715936</v>
      </c>
      <c r="O31" s="22">
        <f t="shared" si="9"/>
        <v>29.693089813594426</v>
      </c>
      <c r="P31" s="46">
        <f t="shared" si="9"/>
        <v>205.81061692969871</v>
      </c>
      <c r="Q31" s="22">
        <f t="shared" si="9"/>
        <v>190.91714665485156</v>
      </c>
      <c r="R31" s="46">
        <f t="shared" si="9"/>
        <v>63.653525818989451</v>
      </c>
      <c r="S31" s="22">
        <f t="shared" si="9"/>
        <v>65.285861006504618</v>
      </c>
      <c r="T31" s="13">
        <f t="shared" si="0"/>
        <v>1.9728852396410159</v>
      </c>
      <c r="U31" s="14">
        <f t="shared" si="1"/>
        <v>3.0804597701149423</v>
      </c>
      <c r="V31" s="15">
        <f t="shared" si="2"/>
        <v>2.29327542919183</v>
      </c>
      <c r="W31" s="24">
        <f t="shared" si="10"/>
        <v>-5.7576755230793095</v>
      </c>
      <c r="X31" s="25">
        <f t="shared" si="10"/>
        <v>-4.8701612862155637</v>
      </c>
      <c r="Y31" s="26">
        <f t="shared" si="10"/>
        <v>0.9974335593115331</v>
      </c>
      <c r="Z31" s="47">
        <f t="shared" si="3"/>
        <v>16.577718478985989</v>
      </c>
      <c r="AA31" s="22">
        <f t="shared" si="6"/>
        <v>49.834295555704237</v>
      </c>
    </row>
    <row r="32" spans="1:27" s="42" customFormat="1" ht="21" customHeight="1" x14ac:dyDescent="0.2">
      <c r="A32" s="43" t="s">
        <v>52</v>
      </c>
      <c r="B32" s="11">
        <v>28</v>
      </c>
      <c r="C32" s="44">
        <v>659</v>
      </c>
      <c r="D32" s="12">
        <v>219568</v>
      </c>
      <c r="E32" s="31">
        <f t="shared" si="11"/>
        <v>-3.4482758620689653</v>
      </c>
      <c r="F32" s="31">
        <f t="shared" si="11"/>
        <v>0.61068702290076338</v>
      </c>
      <c r="G32" s="31">
        <f t="shared" si="11"/>
        <v>7.7031746654632496</v>
      </c>
      <c r="H32" s="11">
        <v>12468</v>
      </c>
      <c r="I32" s="12">
        <v>22663</v>
      </c>
      <c r="J32" s="11">
        <v>9642</v>
      </c>
      <c r="K32" s="12">
        <v>29530</v>
      </c>
      <c r="L32" s="45">
        <f t="shared" si="12"/>
        <v>22110</v>
      </c>
      <c r="M32" s="12">
        <f t="shared" si="12"/>
        <v>52193</v>
      </c>
      <c r="N32" s="46">
        <f t="shared" si="9"/>
        <v>19.037616956272675</v>
      </c>
      <c r="O32" s="22">
        <f t="shared" si="9"/>
        <v>9.6738288811459547</v>
      </c>
      <c r="P32" s="46">
        <f t="shared" si="9"/>
        <v>126.17874736101336</v>
      </c>
      <c r="Q32" s="22">
        <f t="shared" si="9"/>
        <v>124.87054523301858</v>
      </c>
      <c r="R32" s="46">
        <f t="shared" si="9"/>
        <v>50.03053538712085</v>
      </c>
      <c r="S32" s="22">
        <f t="shared" si="9"/>
        <v>54.435436146289504</v>
      </c>
      <c r="T32" s="13">
        <f t="shared" si="0"/>
        <v>1.817693294834777</v>
      </c>
      <c r="U32" s="14">
        <f t="shared" si="1"/>
        <v>3.0626426052686164</v>
      </c>
      <c r="V32" s="15">
        <f t="shared" si="2"/>
        <v>2.3606060606060608</v>
      </c>
      <c r="W32" s="24">
        <f t="shared" si="10"/>
        <v>-7.8662428856975701</v>
      </c>
      <c r="X32" s="25">
        <f t="shared" si="10"/>
        <v>-0.57839303792177343</v>
      </c>
      <c r="Y32" s="26">
        <f t="shared" si="10"/>
        <v>2.9360028262265332</v>
      </c>
      <c r="Z32" s="47">
        <f t="shared" si="3"/>
        <v>23.770768053632587</v>
      </c>
      <c r="AA32" s="22">
        <f t="shared" si="6"/>
        <v>43.389864436198195</v>
      </c>
    </row>
    <row r="33" spans="1:27" s="42" customFormat="1" ht="21" customHeight="1" x14ac:dyDescent="0.2">
      <c r="A33" s="43" t="s">
        <v>53</v>
      </c>
      <c r="B33" s="11">
        <v>28</v>
      </c>
      <c r="C33" s="44">
        <v>645</v>
      </c>
      <c r="D33" s="12">
        <v>195751</v>
      </c>
      <c r="E33" s="31">
        <f t="shared" ref="E33:E34" si="13">(B33-B32)*100/B32</f>
        <v>0</v>
      </c>
      <c r="F33" s="31">
        <f t="shared" ref="F33:F34" si="14">(C33-C32)*100/C32</f>
        <v>-2.1244309559939301</v>
      </c>
      <c r="G33" s="31">
        <f t="shared" ref="G33:G34" si="15">(D33-D32)*100/D32</f>
        <v>-10.847209065073235</v>
      </c>
      <c r="H33" s="11">
        <v>11592</v>
      </c>
      <c r="I33" s="12">
        <v>21441</v>
      </c>
      <c r="J33" s="11">
        <v>9988</v>
      </c>
      <c r="K33" s="12">
        <v>30061</v>
      </c>
      <c r="L33" s="45">
        <f t="shared" ref="L33:L34" si="16">H33+J33</f>
        <v>21580</v>
      </c>
      <c r="M33" s="12">
        <f t="shared" ref="M33:M34" si="17">I33+K33</f>
        <v>51502</v>
      </c>
      <c r="N33" s="46">
        <f t="shared" ref="N33:N34" si="18">(H33-H32)*100/H32</f>
        <v>-7.0259865255052931</v>
      </c>
      <c r="O33" s="22">
        <f t="shared" ref="O33:O34" si="19">(I33-I32)*100/I32</f>
        <v>-5.3920487137625202</v>
      </c>
      <c r="P33" s="46">
        <f t="shared" ref="P33:P34" si="20">(J33-J32)*100/J32</f>
        <v>3.5884671230035261</v>
      </c>
      <c r="Q33" s="22">
        <f t="shared" ref="Q33:Q34" si="21">(K33-K32)*100/K32</f>
        <v>1.7981713511683035</v>
      </c>
      <c r="R33" s="46">
        <f t="shared" ref="R33:R34" si="22">(L33-L32)*100/L32</f>
        <v>-2.3971053821800092</v>
      </c>
      <c r="S33" s="22">
        <f t="shared" ref="S33:S34" si="23">(M33-M32)*100/M32</f>
        <v>-1.3239323280899737</v>
      </c>
      <c r="T33" s="13">
        <f t="shared" ref="T33:T34" si="24">I33/H33</f>
        <v>1.8496376811594204</v>
      </c>
      <c r="U33" s="14">
        <f t="shared" ref="U33:U34" si="25">K33/J33</f>
        <v>3.0097116539847817</v>
      </c>
      <c r="V33" s="15">
        <f t="shared" ref="V33:V34" si="26">M33/L33</f>
        <v>2.3865616311399442</v>
      </c>
      <c r="W33" s="24">
        <f t="shared" ref="W33:W34" si="27">(T33-T32)*100/T32</f>
        <v>1.7574134434790336</v>
      </c>
      <c r="X33" s="25">
        <f t="shared" ref="X33:X34" si="28">(U33-U32)*100/U32</f>
        <v>-1.7282771157424131</v>
      </c>
      <c r="Y33" s="26">
        <f t="shared" ref="Y33:Y34" si="29">(V33-V32)*100/V32</f>
        <v>1.099529945594548</v>
      </c>
      <c r="Z33" s="47">
        <f t="shared" ref="Z33:Z34" si="30">(M33/D33)*100</f>
        <v>26.309954993844219</v>
      </c>
      <c r="AA33" s="22">
        <f t="shared" ref="AA33:AA34" si="31">(Z33-Z32)*100/Z32</f>
        <v>10.681972641702675</v>
      </c>
    </row>
    <row r="34" spans="1:27" s="42" customFormat="1" ht="21" customHeight="1" x14ac:dyDescent="0.2">
      <c r="A34" s="48" t="s">
        <v>54</v>
      </c>
      <c r="B34" s="16">
        <v>28</v>
      </c>
      <c r="C34" s="49">
        <v>663</v>
      </c>
      <c r="D34" s="17">
        <v>203487</v>
      </c>
      <c r="E34" s="32">
        <f t="shared" si="13"/>
        <v>0</v>
      </c>
      <c r="F34" s="32">
        <f t="shared" si="14"/>
        <v>2.7906976744186047</v>
      </c>
      <c r="G34" s="32">
        <f t="shared" si="15"/>
        <v>3.9519593769635915</v>
      </c>
      <c r="H34" s="16">
        <v>11784</v>
      </c>
      <c r="I34" s="17">
        <v>22723</v>
      </c>
      <c r="J34" s="16">
        <v>10431</v>
      </c>
      <c r="K34" s="17">
        <v>29920</v>
      </c>
      <c r="L34" s="50">
        <f t="shared" si="16"/>
        <v>22215</v>
      </c>
      <c r="M34" s="17">
        <f t="shared" si="17"/>
        <v>52643</v>
      </c>
      <c r="N34" s="51">
        <f t="shared" si="18"/>
        <v>1.6563146997929608</v>
      </c>
      <c r="O34" s="23">
        <f t="shared" si="19"/>
        <v>5.9791987314024535</v>
      </c>
      <c r="P34" s="51">
        <f t="shared" si="20"/>
        <v>4.4353223868642369</v>
      </c>
      <c r="Q34" s="23">
        <f t="shared" si="21"/>
        <v>-0.46904627257908921</v>
      </c>
      <c r="R34" s="51">
        <f t="shared" si="22"/>
        <v>2.9425393883225208</v>
      </c>
      <c r="S34" s="23">
        <f t="shared" si="23"/>
        <v>2.2154479437691741</v>
      </c>
      <c r="T34" s="18">
        <f t="shared" si="24"/>
        <v>1.9282926001357774</v>
      </c>
      <c r="U34" s="19">
        <f t="shared" si="25"/>
        <v>2.8683731185888219</v>
      </c>
      <c r="V34" s="20">
        <f t="shared" si="26"/>
        <v>2.3697051541751071</v>
      </c>
      <c r="W34" s="27">
        <f t="shared" si="27"/>
        <v>4.2524500759009864</v>
      </c>
      <c r="X34" s="28">
        <f t="shared" si="28"/>
        <v>-4.6960822711647854</v>
      </c>
      <c r="Y34" s="29">
        <f t="shared" si="29"/>
        <v>-0.70630805192261659</v>
      </c>
      <c r="Z34" s="52">
        <f t="shared" si="30"/>
        <v>25.870448726454271</v>
      </c>
      <c r="AA34" s="23">
        <f t="shared" si="31"/>
        <v>-1.6704941817375973</v>
      </c>
    </row>
  </sheetData>
  <mergeCells count="25">
    <mergeCell ref="Z6:AA7"/>
    <mergeCell ref="Z8:Z9"/>
    <mergeCell ref="AA8:AA9"/>
    <mergeCell ref="B6:G7"/>
    <mergeCell ref="E8:G8"/>
    <mergeCell ref="D8:D9"/>
    <mergeCell ref="R8:S8"/>
    <mergeCell ref="H7:I8"/>
    <mergeCell ref="T6:Y6"/>
    <mergeCell ref="T7:V8"/>
    <mergeCell ref="W7:Y8"/>
    <mergeCell ref="A6:A9"/>
    <mergeCell ref="B8:B9"/>
    <mergeCell ref="N7:S7"/>
    <mergeCell ref="N8:O8"/>
    <mergeCell ref="J7:K8"/>
    <mergeCell ref="L7:M8"/>
    <mergeCell ref="C8:C9"/>
    <mergeCell ref="P8:Q8"/>
    <mergeCell ref="H6:S6"/>
    <mergeCell ref="A1:AA1"/>
    <mergeCell ref="A2:AA2"/>
    <mergeCell ref="A4:AA4"/>
    <mergeCell ref="A3:AA3"/>
    <mergeCell ref="A5:AA5"/>
  </mergeCells>
  <phoneticPr fontId="0" type="noConversion"/>
  <printOptions horizontalCentered="1"/>
  <pageMargins left="0.39370078740157483" right="0.39370078740157483" top="0.39370078740157483" bottom="0.39370078740157483" header="0" footer="0.59055118110236227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Residenze d'epoca</vt:lpstr>
      <vt:lpstr>'Residenze d''epoca'!Titoli_stampa</vt:lpstr>
    </vt:vector>
  </TitlesOfParts>
  <Company>Servizio Turismo - statistica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Agriturismo in Umbria</dc:title>
  <dc:subject>Consistenza e Movimento turistico</dc:subject>
  <dc:creator>Serenella Petini</dc:creator>
  <dc:description>Soltanto riepilogo annuale (o periodico fino al completamento dell'anno in corso)</dc:description>
  <cp:lastModifiedBy>Serenella Petini</cp:lastModifiedBy>
  <cp:lastPrinted>2021-02-26T21:38:04Z</cp:lastPrinted>
  <dcterms:created xsi:type="dcterms:W3CDTF">1998-12-02T12:24:42Z</dcterms:created>
  <dcterms:modified xsi:type="dcterms:W3CDTF">2025-04-30T11:12:13Z</dcterms:modified>
</cp:coreProperties>
</file>