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3CB157B7-33F4-4ADB-B528-6FE8939B7799}" xr6:coauthVersionLast="47" xr6:coauthVersionMax="47" xr10:uidLastSave="{00000000-0000-0000-0000-000000000000}"/>
  <bookViews>
    <workbookView xWindow="-11040" yWindow="7512" windowWidth="17280" windowHeight="8880" xr2:uid="{00000000-000D-0000-FFFF-FFFF00000000}"/>
  </bookViews>
  <sheets>
    <sheet name="Country house" sheetId="1" r:id="rId1"/>
  </sheets>
  <definedNames>
    <definedName name="_xlnm.Print_Titles" localSheetId="0">'Country house'!$1:$9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S33" i="1"/>
  <c r="T33" i="1"/>
  <c r="W33" i="1" s="1"/>
  <c r="U33" i="1"/>
  <c r="E34" i="1"/>
  <c r="F34" i="1"/>
  <c r="G34" i="1"/>
  <c r="L34" i="1"/>
  <c r="R34" i="1" s="1"/>
  <c r="M34" i="1"/>
  <c r="V34" i="1" s="1"/>
  <c r="Y34" i="1" s="1"/>
  <c r="N34" i="1"/>
  <c r="O34" i="1"/>
  <c r="P34" i="1"/>
  <c r="Q34" i="1"/>
  <c r="T34" i="1"/>
  <c r="U34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U32" i="1"/>
  <c r="T32" i="1"/>
  <c r="W32" i="1" s="1"/>
  <c r="Q32" i="1"/>
  <c r="P32" i="1"/>
  <c r="O32" i="1"/>
  <c r="N32" i="1"/>
  <c r="M32" i="1"/>
  <c r="L32" i="1"/>
  <c r="U31" i="1"/>
  <c r="X31" i="1" s="1"/>
  <c r="T31" i="1"/>
  <c r="W31" i="1" s="1"/>
  <c r="Q31" i="1"/>
  <c r="P31" i="1"/>
  <c r="O31" i="1"/>
  <c r="N31" i="1"/>
  <c r="M31" i="1"/>
  <c r="L31" i="1"/>
  <c r="R32" i="1" s="1"/>
  <c r="U30" i="1"/>
  <c r="X30" i="1" s="1"/>
  <c r="T30" i="1"/>
  <c r="Q30" i="1"/>
  <c r="P30" i="1"/>
  <c r="O30" i="1"/>
  <c r="N30" i="1"/>
  <c r="M30" i="1"/>
  <c r="V30" i="1" s="1"/>
  <c r="L30" i="1"/>
  <c r="R30" i="1" s="1"/>
  <c r="U29" i="1"/>
  <c r="X29" i="1" s="1"/>
  <c r="T29" i="1"/>
  <c r="W29" i="1" s="1"/>
  <c r="Q29" i="1"/>
  <c r="P29" i="1"/>
  <c r="O29" i="1"/>
  <c r="N29" i="1"/>
  <c r="M29" i="1"/>
  <c r="L29" i="1"/>
  <c r="R29" i="1" s="1"/>
  <c r="U28" i="1"/>
  <c r="X28" i="1" s="1"/>
  <c r="T28" i="1"/>
  <c r="Q28" i="1"/>
  <c r="P28" i="1"/>
  <c r="O28" i="1"/>
  <c r="N28" i="1"/>
  <c r="M28" i="1"/>
  <c r="S28" i="1" s="1"/>
  <c r="L28" i="1"/>
  <c r="R28" i="1" s="1"/>
  <c r="U27" i="1"/>
  <c r="X27" i="1" s="1"/>
  <c r="T27" i="1"/>
  <c r="Q27" i="1"/>
  <c r="P27" i="1"/>
  <c r="O27" i="1"/>
  <c r="N27" i="1"/>
  <c r="M27" i="1"/>
  <c r="V27" i="1" s="1"/>
  <c r="L27" i="1"/>
  <c r="R27" i="1" s="1"/>
  <c r="U26" i="1"/>
  <c r="X26" i="1" s="1"/>
  <c r="T26" i="1"/>
  <c r="Q26" i="1"/>
  <c r="P26" i="1"/>
  <c r="O26" i="1"/>
  <c r="N26" i="1"/>
  <c r="M26" i="1"/>
  <c r="L26" i="1"/>
  <c r="R26" i="1" s="1"/>
  <c r="U25" i="1"/>
  <c r="X25" i="1" s="1"/>
  <c r="T25" i="1"/>
  <c r="Q25" i="1"/>
  <c r="P25" i="1"/>
  <c r="O25" i="1"/>
  <c r="N25" i="1"/>
  <c r="M25" i="1"/>
  <c r="V25" i="1" s="1"/>
  <c r="L25" i="1"/>
  <c r="R25" i="1" s="1"/>
  <c r="U24" i="1"/>
  <c r="X24" i="1" s="1"/>
  <c r="T24" i="1"/>
  <c r="Q24" i="1"/>
  <c r="P24" i="1"/>
  <c r="O24" i="1"/>
  <c r="N24" i="1"/>
  <c r="M24" i="1"/>
  <c r="L24" i="1"/>
  <c r="R24" i="1" s="1"/>
  <c r="U23" i="1"/>
  <c r="X23" i="1" s="1"/>
  <c r="T23" i="1"/>
  <c r="Q23" i="1"/>
  <c r="P23" i="1"/>
  <c r="O23" i="1"/>
  <c r="N23" i="1"/>
  <c r="M23" i="1"/>
  <c r="V23" i="1" s="1"/>
  <c r="L23" i="1"/>
  <c r="R23" i="1" s="1"/>
  <c r="U22" i="1"/>
  <c r="X22" i="1" s="1"/>
  <c r="T22" i="1"/>
  <c r="Q22" i="1"/>
  <c r="P22" i="1"/>
  <c r="O22" i="1"/>
  <c r="N22" i="1"/>
  <c r="M22" i="1"/>
  <c r="S22" i="1" s="1"/>
  <c r="L22" i="1"/>
  <c r="R22" i="1" s="1"/>
  <c r="U21" i="1"/>
  <c r="X21" i="1" s="1"/>
  <c r="T21" i="1"/>
  <c r="Q21" i="1"/>
  <c r="P21" i="1"/>
  <c r="O21" i="1"/>
  <c r="N21" i="1"/>
  <c r="M21" i="1"/>
  <c r="S21" i="1" s="1"/>
  <c r="L21" i="1"/>
  <c r="R21" i="1" s="1"/>
  <c r="U20" i="1"/>
  <c r="X20" i="1" s="1"/>
  <c r="T20" i="1"/>
  <c r="W20" i="1" s="1"/>
  <c r="Q20" i="1"/>
  <c r="P20" i="1"/>
  <c r="O20" i="1"/>
  <c r="N20" i="1"/>
  <c r="M20" i="1"/>
  <c r="S20" i="1" s="1"/>
  <c r="L20" i="1"/>
  <c r="Z19" i="1"/>
  <c r="AA19" i="1" s="1"/>
  <c r="U19" i="1"/>
  <c r="X19" i="1" s="1"/>
  <c r="T19" i="1"/>
  <c r="W19" i="1" s="1"/>
  <c r="Q19" i="1"/>
  <c r="P19" i="1"/>
  <c r="O19" i="1"/>
  <c r="N19" i="1"/>
  <c r="M19" i="1"/>
  <c r="S19" i="1" s="1"/>
  <c r="L19" i="1"/>
  <c r="Z18" i="1"/>
  <c r="AA18" i="1" s="1"/>
  <c r="U18" i="1"/>
  <c r="T18" i="1"/>
  <c r="W18" i="1" s="1"/>
  <c r="Q18" i="1"/>
  <c r="P18" i="1"/>
  <c r="O18" i="1"/>
  <c r="N18" i="1"/>
  <c r="M18" i="1"/>
  <c r="S18" i="1" s="1"/>
  <c r="L18" i="1"/>
  <c r="Z17" i="1"/>
  <c r="AA17" i="1" s="1"/>
  <c r="U17" i="1"/>
  <c r="X17" i="1" s="1"/>
  <c r="T17" i="1"/>
  <c r="Q17" i="1"/>
  <c r="P17" i="1"/>
  <c r="O17" i="1"/>
  <c r="N17" i="1"/>
  <c r="M17" i="1"/>
  <c r="S17" i="1" s="1"/>
  <c r="L17" i="1"/>
  <c r="Z16" i="1"/>
  <c r="AA16" i="1" s="1"/>
  <c r="U16" i="1"/>
  <c r="X16" i="1" s="1"/>
  <c r="T16" i="1"/>
  <c r="W16" i="1" s="1"/>
  <c r="Q16" i="1"/>
  <c r="P16" i="1"/>
  <c r="O16" i="1"/>
  <c r="N16" i="1"/>
  <c r="M16" i="1"/>
  <c r="S16" i="1" s="1"/>
  <c r="L16" i="1"/>
  <c r="V16" i="1" s="1"/>
  <c r="Y16" i="1" s="1"/>
  <c r="Z15" i="1"/>
  <c r="U15" i="1"/>
  <c r="X15" i="1" s="1"/>
  <c r="T15" i="1"/>
  <c r="W15" i="1" s="1"/>
  <c r="Q15" i="1"/>
  <c r="P15" i="1"/>
  <c r="O15" i="1"/>
  <c r="N15" i="1"/>
  <c r="M15" i="1"/>
  <c r="L15" i="1"/>
  <c r="V15" i="1" s="1"/>
  <c r="U14" i="1"/>
  <c r="X14" i="1" s="1"/>
  <c r="T14" i="1"/>
  <c r="W14" i="1" s="1"/>
  <c r="Q14" i="1"/>
  <c r="P14" i="1"/>
  <c r="O14" i="1"/>
  <c r="N14" i="1"/>
  <c r="M14" i="1"/>
  <c r="S14" i="1" s="1"/>
  <c r="L14" i="1"/>
  <c r="U13" i="1"/>
  <c r="X13" i="1" s="1"/>
  <c r="T13" i="1"/>
  <c r="W13" i="1" s="1"/>
  <c r="Q13" i="1"/>
  <c r="P13" i="1"/>
  <c r="O13" i="1"/>
  <c r="N13" i="1"/>
  <c r="M13" i="1"/>
  <c r="S13" i="1" s="1"/>
  <c r="L13" i="1"/>
  <c r="R13" i="1" s="1"/>
  <c r="Z12" i="1"/>
  <c r="AA12" i="1" s="1"/>
  <c r="U12" i="1"/>
  <c r="X12" i="1" s="1"/>
  <c r="T12" i="1"/>
  <c r="W12" i="1" s="1"/>
  <c r="Q12" i="1"/>
  <c r="P12" i="1"/>
  <c r="O12" i="1"/>
  <c r="N12" i="1"/>
  <c r="M12" i="1"/>
  <c r="S12" i="1" s="1"/>
  <c r="L12" i="1"/>
  <c r="V12" i="1" s="1"/>
  <c r="Y12" i="1" s="1"/>
  <c r="Z11" i="1"/>
  <c r="U11" i="1"/>
  <c r="X11" i="1" s="1"/>
  <c r="T11" i="1"/>
  <c r="Q11" i="1"/>
  <c r="P11" i="1"/>
  <c r="O11" i="1"/>
  <c r="N11" i="1"/>
  <c r="M11" i="1"/>
  <c r="L11" i="1"/>
  <c r="V11" i="1" s="1"/>
  <c r="U10" i="1"/>
  <c r="T10" i="1"/>
  <c r="M10" i="1"/>
  <c r="Z10" i="1" s="1"/>
  <c r="L10" i="1"/>
  <c r="V10" i="1" s="1"/>
  <c r="Y33" i="1" l="1"/>
  <c r="Z34" i="1"/>
  <c r="X33" i="1"/>
  <c r="Z33" i="1"/>
  <c r="AA33" i="1" s="1"/>
  <c r="S34" i="1"/>
  <c r="X34" i="1"/>
  <c r="W34" i="1"/>
  <c r="Y27" i="1"/>
  <c r="R18" i="1"/>
  <c r="X18" i="1"/>
  <c r="S24" i="1"/>
  <c r="S26" i="1"/>
  <c r="S29" i="1"/>
  <c r="S31" i="1"/>
  <c r="R20" i="1"/>
  <c r="S11" i="1"/>
  <c r="W21" i="1"/>
  <c r="W23" i="1"/>
  <c r="W25" i="1"/>
  <c r="W27" i="1"/>
  <c r="W28" i="1"/>
  <c r="W30" i="1"/>
  <c r="V21" i="1"/>
  <c r="Z13" i="1"/>
  <c r="AA13" i="1" s="1"/>
  <c r="S15" i="1"/>
  <c r="V19" i="1"/>
  <c r="Y19" i="1" s="1"/>
  <c r="S23" i="1"/>
  <c r="S25" i="1"/>
  <c r="S27" i="1"/>
  <c r="S30" i="1"/>
  <c r="R19" i="1"/>
  <c r="W22" i="1"/>
  <c r="W24" i="1"/>
  <c r="W26" i="1"/>
  <c r="X32" i="1"/>
  <c r="Z14" i="1"/>
  <c r="AA14" i="1" s="1"/>
  <c r="V20" i="1"/>
  <c r="V22" i="1"/>
  <c r="Y22" i="1" s="1"/>
  <c r="V24" i="1"/>
  <c r="Y24" i="1" s="1"/>
  <c r="V26" i="1"/>
  <c r="Y26" i="1" s="1"/>
  <c r="V28" i="1"/>
  <c r="Y28" i="1" s="1"/>
  <c r="V29" i="1"/>
  <c r="Y29" i="1" s="1"/>
  <c r="Z31" i="1"/>
  <c r="W11" i="1"/>
  <c r="V14" i="1"/>
  <c r="Y15" i="1" s="1"/>
  <c r="W17" i="1"/>
  <c r="V18" i="1"/>
  <c r="Y18" i="1" s="1"/>
  <c r="Z20" i="1"/>
  <c r="AA20" i="1" s="1"/>
  <c r="Z21" i="1"/>
  <c r="AA21" i="1" s="1"/>
  <c r="Z22" i="1"/>
  <c r="AA22" i="1" s="1"/>
  <c r="Z23" i="1"/>
  <c r="AA23" i="1" s="1"/>
  <c r="Z24" i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R31" i="1"/>
  <c r="V31" i="1"/>
  <c r="Y31" i="1" s="1"/>
  <c r="S32" i="1"/>
  <c r="Z32" i="1"/>
  <c r="AA32" i="1" s="1"/>
  <c r="V32" i="1"/>
  <c r="Y11" i="1"/>
  <c r="AA11" i="1"/>
  <c r="R11" i="1"/>
  <c r="R12" i="1"/>
  <c r="V13" i="1"/>
  <c r="Y13" i="1" s="1"/>
  <c r="R15" i="1"/>
  <c r="R17" i="1"/>
  <c r="R14" i="1"/>
  <c r="R16" i="1"/>
  <c r="V17" i="1"/>
  <c r="Y17" i="1" s="1"/>
  <c r="AA34" i="1" l="1"/>
  <c r="Y20" i="1"/>
  <c r="AA31" i="1"/>
  <c r="Y21" i="1"/>
  <c r="AA15" i="1"/>
  <c r="Y23" i="1"/>
  <c r="Y30" i="1"/>
  <c r="AA24" i="1"/>
  <c r="Y25" i="1"/>
  <c r="Y32" i="1"/>
  <c r="Y14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<sst xmlns="http://schemas.openxmlformats.org/spreadsheetml/2006/main" count="68" uniqueCount="55">
  <si>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</si>
  <si>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</si>
  <si>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</si>
  <si>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</si>
  <si>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</si>
  <si>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</si>
  <si>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</si>
  <si>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</si>
  <si>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</si>
  <si>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</si>
  <si>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</si>
  <si>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</si>
  <si>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</si>
  <si>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</si>
  <si>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</si>
  <si>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</si>
  <si>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</si>
  <si>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</si>
  <si>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</si>
  <si>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</si>
  <si>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</si>
  <si>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</si>
  <si>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</si>
  <si>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COUNTRY HOUSE</t>
  </si>
  <si>
    <t>2011</t>
  </si>
  <si>
    <t>2012</t>
  </si>
  <si>
    <t>TREND ANNUALE E ANALISI DELLA DOMANDA E DELL'OFFERTA TURISTICA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</si>
  <si>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</si>
  <si>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</si>
  <si>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</si>
  <si>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2013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</si>
  <si>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</si>
  <si>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IUM - Indice di Utilizzo Medio</t>
  </si>
  <si>
    <t>G.L. NETTE</t>
  </si>
  <si>
    <t>(%)</t>
  </si>
  <si>
    <t>Variazioni      %</t>
  </si>
  <si>
    <t>ITA</t>
  </si>
  <si>
    <t>STR</t>
  </si>
  <si>
    <t>TOT</t>
  </si>
  <si>
    <t>Intera Regione</t>
  </si>
  <si>
    <t>2014</t>
  </si>
  <si>
    <t>2015</t>
  </si>
  <si>
    <t>2016</t>
  </si>
  <si>
    <t>SERVIZIO TURISMO  -  STATISTICHE SUL TURISMO</t>
  </si>
  <si>
    <t>2017</t>
  </si>
  <si>
    <t>2018</t>
  </si>
  <si>
    <t>Regione Umbria</t>
  </si>
  <si>
    <t>N.Es.</t>
  </si>
  <si>
    <t>2019</t>
  </si>
  <si>
    <t>2020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</si>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</sst>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gray0625">
        <bgColor indexed="27"/>
      </patternFill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" fillId="0" borderId="0" xfId="0" applyFont="1"/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42" bestFit="1" customWidth="1"/>
    <col min="3" max="3" width="7.5546875" style="42" customWidth="1"/>
    <col min="4" max="4" width="10.44140625" style="42" customWidth="1"/>
    <col min="5" max="7" width="6.109375" style="42" customWidth="1"/>
    <col min="8" max="13" width="9.88671875" style="42" customWidth="1"/>
    <col min="14" max="19" width="6.88671875" style="42" customWidth="1"/>
    <col min="20" max="22" width="6.109375" style="42" customWidth="1"/>
    <col min="23" max="25" width="6.44140625" style="42" bestFit="1" customWidth="1"/>
    <col min="26" max="26" width="6" style="42" customWidth="1"/>
    <col min="27" max="27" width="6.88671875" style="42" customWidth="1"/>
    <col min="28" max="16384" width="9.109375" style="42"/>
  </cols>
  <sheetData>
    <row r="1" spans="1:27" ht="24" customHeight="1" x14ac:dyDescent="0.2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x14ac:dyDescent="0.2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17.25" customHeight="1" x14ac:dyDescent="0.2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23.25" customHeight="1" x14ac:dyDescent="0.2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28.5" customHeight="1" x14ac:dyDescent="0.2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24" customHeight="1" x14ac:dyDescent="0.2">
      <c r="A6" s="72" t="s">
        <v>19</v>
      </c>
      <c r="B6" s="84" t="s">
        <v>31</v>
      </c>
      <c r="C6" s="85"/>
      <c r="D6" s="85"/>
      <c r="E6" s="85"/>
      <c r="F6" s="85"/>
      <c r="G6" s="86"/>
      <c r="H6" s="77" t="s">
        <v>12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69" t="s">
        <v>17</v>
      </c>
      <c r="U6" s="70"/>
      <c r="V6" s="70"/>
      <c r="W6" s="70"/>
      <c r="X6" s="70"/>
      <c r="Y6" s="71"/>
      <c r="Z6" s="75" t="s">
        <v>32</v>
      </c>
      <c r="AA6" s="75"/>
    </row>
    <row r="7" spans="1:27" ht="19.5" customHeight="1" x14ac:dyDescent="0.2">
      <c r="A7" s="73"/>
      <c r="B7" s="87"/>
      <c r="C7" s="88"/>
      <c r="D7" s="88"/>
      <c r="E7" s="88"/>
      <c r="F7" s="88"/>
      <c r="G7" s="89"/>
      <c r="H7" s="62" t="s">
        <v>0</v>
      </c>
      <c r="I7" s="62"/>
      <c r="J7" s="62" t="s">
        <v>1</v>
      </c>
      <c r="K7" s="62"/>
      <c r="L7" s="62" t="s">
        <v>2</v>
      </c>
      <c r="M7" s="62"/>
      <c r="N7" s="80" t="s">
        <v>27</v>
      </c>
      <c r="O7" s="81"/>
      <c r="P7" s="81"/>
      <c r="Q7" s="81"/>
      <c r="R7" s="81"/>
      <c r="S7" s="82"/>
      <c r="T7" s="76" t="s">
        <v>18</v>
      </c>
      <c r="U7" s="76"/>
      <c r="V7" s="76"/>
      <c r="W7" s="56" t="s">
        <v>16</v>
      </c>
      <c r="X7" s="57"/>
      <c r="Y7" s="58"/>
      <c r="Z7" s="75"/>
      <c r="AA7" s="75"/>
    </row>
    <row r="8" spans="1:27" s="1" customFormat="1" ht="21.75" customHeight="1" x14ac:dyDescent="0.25">
      <c r="A8" s="73"/>
      <c r="B8" s="93" t="s">
        <v>5</v>
      </c>
      <c r="C8" s="95" t="s">
        <v>6</v>
      </c>
      <c r="D8" s="97" t="s">
        <v>33</v>
      </c>
      <c r="E8" s="90" t="s">
        <v>16</v>
      </c>
      <c r="F8" s="91"/>
      <c r="G8" s="92"/>
      <c r="H8" s="62"/>
      <c r="I8" s="62"/>
      <c r="J8" s="62"/>
      <c r="K8" s="62"/>
      <c r="L8" s="62"/>
      <c r="M8" s="62"/>
      <c r="N8" s="83" t="s">
        <v>7</v>
      </c>
      <c r="O8" s="83"/>
      <c r="P8" s="83" t="s">
        <v>8</v>
      </c>
      <c r="Q8" s="83"/>
      <c r="R8" s="83" t="s">
        <v>9</v>
      </c>
      <c r="S8" s="83"/>
      <c r="T8" s="76"/>
      <c r="U8" s="76"/>
      <c r="V8" s="76"/>
      <c r="W8" s="59"/>
      <c r="X8" s="60"/>
      <c r="Y8" s="61"/>
      <c r="Z8" s="54" t="s">
        <v>34</v>
      </c>
      <c r="AA8" s="68" t="s">
        <v>35</v>
      </c>
    </row>
    <row r="9" spans="1:27" s="1" customFormat="1" ht="12.75" customHeight="1" x14ac:dyDescent="0.25">
      <c r="A9" s="74"/>
      <c r="B9" s="94"/>
      <c r="C9" s="96"/>
      <c r="D9" s="98"/>
      <c r="E9" s="29" t="s">
        <v>47</v>
      </c>
      <c r="F9" s="29" t="s">
        <v>6</v>
      </c>
      <c r="G9" s="29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36</v>
      </c>
      <c r="U9" s="3" t="s">
        <v>37</v>
      </c>
      <c r="V9" s="3" t="s">
        <v>38</v>
      </c>
      <c r="W9" s="3" t="s">
        <v>36</v>
      </c>
      <c r="X9" s="3" t="s">
        <v>37</v>
      </c>
      <c r="Y9" s="3" t="s">
        <v>38</v>
      </c>
      <c r="Z9" s="55"/>
      <c r="AA9" s="68"/>
    </row>
    <row r="10" spans="1:27" s="46" customFormat="1" ht="21.75" customHeight="1" x14ac:dyDescent="0.2">
      <c r="A10" s="4" t="s">
        <v>15</v>
      </c>
      <c r="B10" s="5">
        <v>30</v>
      </c>
      <c r="C10" s="6">
        <v>712</v>
      </c>
      <c r="D10" s="7">
        <v>227885</v>
      </c>
      <c r="E10" s="8"/>
      <c r="F10" s="8"/>
      <c r="G10" s="8"/>
      <c r="H10" s="5">
        <v>7314</v>
      </c>
      <c r="I10" s="7">
        <v>23116</v>
      </c>
      <c r="J10" s="5">
        <v>3891</v>
      </c>
      <c r="K10" s="7">
        <v>20475</v>
      </c>
      <c r="L10" s="9">
        <f>H10+J10</f>
        <v>11205</v>
      </c>
      <c r="M10" s="7">
        <f>I10+K10</f>
        <v>43591</v>
      </c>
      <c r="N10" s="10"/>
      <c r="O10" s="11"/>
      <c r="P10" s="10"/>
      <c r="Q10" s="11"/>
      <c r="R10" s="12"/>
      <c r="S10" s="11"/>
      <c r="T10" s="43">
        <f t="shared" ref="T10:T32" si="0">I10/H10</f>
        <v>3.1605140825813507</v>
      </c>
      <c r="U10" s="44">
        <f t="shared" ref="U10:U32" si="1">K10/J10</f>
        <v>5.2621434078643023</v>
      </c>
      <c r="V10" s="45">
        <f t="shared" ref="V10:V32" si="2">M10/L10</f>
        <v>3.8903168228469434</v>
      </c>
      <c r="W10" s="13"/>
      <c r="X10" s="14"/>
      <c r="Y10" s="15"/>
      <c r="Z10" s="16">
        <f t="shared" ref="Z10:Z32" si="3">(M10/D10)*100</f>
        <v>19.128507799986835</v>
      </c>
      <c r="AA10" s="11"/>
    </row>
    <row r="11" spans="1:27" s="46" customFormat="1" ht="21.75" customHeight="1" x14ac:dyDescent="0.2">
      <c r="A11" s="17">
        <v>2001</v>
      </c>
      <c r="B11" s="18">
        <v>45</v>
      </c>
      <c r="C11" s="19">
        <v>1153</v>
      </c>
      <c r="D11" s="20">
        <v>340103</v>
      </c>
      <c r="E11" s="30">
        <f>(B11-B10)*100/B10</f>
        <v>50</v>
      </c>
      <c r="F11" s="30">
        <f>(C11-C10)*100/C10</f>
        <v>61.938202247191015</v>
      </c>
      <c r="G11" s="30">
        <f>(D11-D10)*100/D10</f>
        <v>49.24325866116682</v>
      </c>
      <c r="H11" s="18">
        <v>12793</v>
      </c>
      <c r="I11" s="20">
        <v>43232</v>
      </c>
      <c r="J11" s="18">
        <v>5883</v>
      </c>
      <c r="K11" s="20">
        <v>31036</v>
      </c>
      <c r="L11" s="21">
        <f>H11+J11</f>
        <v>18676</v>
      </c>
      <c r="M11" s="20">
        <f>I11+K11</f>
        <v>74268</v>
      </c>
      <c r="N11" s="32">
        <f t="shared" ref="N11:S26" si="4">(H11-H10)*100/H10</f>
        <v>74.911129340989888</v>
      </c>
      <c r="O11" s="33">
        <f t="shared" si="4"/>
        <v>87.021976120436065</v>
      </c>
      <c r="P11" s="32">
        <f t="shared" si="4"/>
        <v>51.195065535851967</v>
      </c>
      <c r="Q11" s="33">
        <f t="shared" si="4"/>
        <v>51.579975579975581</v>
      </c>
      <c r="R11" s="32">
        <f>(L11-L10)*100/L10</f>
        <v>66.6755912539045</v>
      </c>
      <c r="S11" s="33">
        <f>(M11-M10)*100/M10</f>
        <v>70.374618613934075</v>
      </c>
      <c r="T11" s="47">
        <f t="shared" si="0"/>
        <v>3.3793480809817869</v>
      </c>
      <c r="U11" s="48">
        <f t="shared" si="1"/>
        <v>5.2755396906340302</v>
      </c>
      <c r="V11" s="49">
        <f t="shared" si="2"/>
        <v>3.9766545298779183</v>
      </c>
      <c r="W11" s="36">
        <f t="shared" ref="W11:Y26" si="5">(T11-T10)*100/T10</f>
        <v>6.9240001051254119</v>
      </c>
      <c r="X11" s="37">
        <f t="shared" si="5"/>
        <v>0.25457844325768469</v>
      </c>
      <c r="Y11" s="38">
        <f t="shared" si="5"/>
        <v>2.2192975781286841</v>
      </c>
      <c r="Z11" s="22">
        <f t="shared" si="3"/>
        <v>21.836914111313337</v>
      </c>
      <c r="AA11" s="33">
        <f t="shared" ref="AA11:AA32" si="6">(Z11-Z10)*100/Z10</f>
        <v>14.159004662812048</v>
      </c>
    </row>
    <row r="12" spans="1:27" s="46" customFormat="1" ht="21.75" customHeight="1" x14ac:dyDescent="0.2">
      <c r="A12" s="17">
        <v>2002</v>
      </c>
      <c r="B12" s="18">
        <v>58</v>
      </c>
      <c r="C12" s="19">
        <v>1492</v>
      </c>
      <c r="D12" s="20">
        <v>483162</v>
      </c>
      <c r="E12" s="30">
        <f t="shared" ref="E12:G27" si="7">(B12-B11)*100/B11</f>
        <v>28.888888888888889</v>
      </c>
      <c r="F12" s="30">
        <f t="shared" si="7"/>
        <v>29.401561144839548</v>
      </c>
      <c r="G12" s="30">
        <f t="shared" si="7"/>
        <v>42.063433724489343</v>
      </c>
      <c r="H12" s="18">
        <v>20448</v>
      </c>
      <c r="I12" s="20">
        <v>70394</v>
      </c>
      <c r="J12" s="18">
        <v>7992</v>
      </c>
      <c r="K12" s="20">
        <v>36717</v>
      </c>
      <c r="L12" s="21">
        <f t="shared" ref="L12:M27" si="8">H12+J12</f>
        <v>28440</v>
      </c>
      <c r="M12" s="20">
        <f t="shared" si="8"/>
        <v>107111</v>
      </c>
      <c r="N12" s="32">
        <f t="shared" si="4"/>
        <v>59.837411084186662</v>
      </c>
      <c r="O12" s="33">
        <f t="shared" si="4"/>
        <v>62.828460399703921</v>
      </c>
      <c r="P12" s="32">
        <f t="shared" si="4"/>
        <v>35.849056603773583</v>
      </c>
      <c r="Q12" s="33">
        <f t="shared" si="4"/>
        <v>18.30454955535507</v>
      </c>
      <c r="R12" s="32">
        <f>(L12-L11)*100/L11</f>
        <v>52.281002355964873</v>
      </c>
      <c r="S12" s="33">
        <f>(M12-M11)*100/M11</f>
        <v>44.22227608121937</v>
      </c>
      <c r="T12" s="47">
        <f t="shared" si="0"/>
        <v>3.4425860719874803</v>
      </c>
      <c r="U12" s="48">
        <f t="shared" si="1"/>
        <v>4.5942192192192195</v>
      </c>
      <c r="V12" s="49">
        <f t="shared" si="2"/>
        <v>3.7662095639943742</v>
      </c>
      <c r="W12" s="36">
        <f t="shared" si="5"/>
        <v>1.8713074087153889</v>
      </c>
      <c r="X12" s="37">
        <f t="shared" si="5"/>
        <v>-12.914706577308065</v>
      </c>
      <c r="Y12" s="38">
        <f t="shared" si="5"/>
        <v>-5.2920102639643858</v>
      </c>
      <c r="Z12" s="22">
        <f t="shared" si="3"/>
        <v>22.168754993149296</v>
      </c>
      <c r="AA12" s="33">
        <f t="shared" si="6"/>
        <v>1.5196326740326256</v>
      </c>
    </row>
    <row r="13" spans="1:27" s="46" customFormat="1" ht="21.75" customHeight="1" x14ac:dyDescent="0.2">
      <c r="A13" s="17" t="s">
        <v>10</v>
      </c>
      <c r="B13" s="18">
        <v>64</v>
      </c>
      <c r="C13" s="19">
        <v>1665</v>
      </c>
      <c r="D13" s="20">
        <v>555276</v>
      </c>
      <c r="E13" s="30">
        <f t="shared" si="7"/>
        <v>10.344827586206897</v>
      </c>
      <c r="F13" s="30">
        <f t="shared" si="7"/>
        <v>11.595174262734584</v>
      </c>
      <c r="G13" s="30">
        <f t="shared" si="7"/>
        <v>14.925428738187192</v>
      </c>
      <c r="H13" s="18">
        <v>25834</v>
      </c>
      <c r="I13" s="20">
        <v>82196</v>
      </c>
      <c r="J13" s="18">
        <v>8970</v>
      </c>
      <c r="K13" s="20">
        <v>41706</v>
      </c>
      <c r="L13" s="21">
        <f t="shared" si="8"/>
        <v>34804</v>
      </c>
      <c r="M13" s="20">
        <f t="shared" si="8"/>
        <v>123902</v>
      </c>
      <c r="N13" s="32">
        <f t="shared" si="4"/>
        <v>26.339984350547731</v>
      </c>
      <c r="O13" s="33">
        <f t="shared" si="4"/>
        <v>16.765633434667727</v>
      </c>
      <c r="P13" s="32">
        <f t="shared" si="4"/>
        <v>12.237237237237236</v>
      </c>
      <c r="Q13" s="33">
        <f t="shared" si="4"/>
        <v>13.587711414331237</v>
      </c>
      <c r="R13" s="32">
        <f t="shared" si="4"/>
        <v>22.376933895921237</v>
      </c>
      <c r="S13" s="33">
        <f t="shared" si="4"/>
        <v>15.676261074959621</v>
      </c>
      <c r="T13" s="47">
        <f t="shared" si="0"/>
        <v>3.181698536811953</v>
      </c>
      <c r="U13" s="48">
        <f t="shared" si="1"/>
        <v>4.649498327759197</v>
      </c>
      <c r="V13" s="49">
        <f t="shared" si="2"/>
        <v>3.5599931042408919</v>
      </c>
      <c r="W13" s="36">
        <f t="shared" si="5"/>
        <v>-7.5782429173923669</v>
      </c>
      <c r="X13" s="37">
        <f t="shared" si="5"/>
        <v>1.2032318420663464</v>
      </c>
      <c r="Y13" s="38">
        <f t="shared" si="5"/>
        <v>-5.4754377378504904</v>
      </c>
      <c r="Z13" s="22">
        <f t="shared" si="3"/>
        <v>22.313588197581023</v>
      </c>
      <c r="AA13" s="33">
        <f t="shared" si="6"/>
        <v>0.65332132759139605</v>
      </c>
    </row>
    <row r="14" spans="1:27" s="46" customFormat="1" ht="21.75" customHeight="1" x14ac:dyDescent="0.2">
      <c r="A14" s="17" t="s">
        <v>11</v>
      </c>
      <c r="B14" s="18">
        <v>69</v>
      </c>
      <c r="C14" s="19">
        <v>1764</v>
      </c>
      <c r="D14" s="20">
        <v>598939</v>
      </c>
      <c r="E14" s="30">
        <f t="shared" si="7"/>
        <v>7.8125</v>
      </c>
      <c r="F14" s="30">
        <f t="shared" si="7"/>
        <v>5.9459459459459456</v>
      </c>
      <c r="G14" s="30">
        <f t="shared" si="7"/>
        <v>7.8632968109552728</v>
      </c>
      <c r="H14" s="18">
        <v>26722</v>
      </c>
      <c r="I14" s="20">
        <v>82228</v>
      </c>
      <c r="J14" s="18">
        <v>8861</v>
      </c>
      <c r="K14" s="20">
        <v>41979</v>
      </c>
      <c r="L14" s="21">
        <f t="shared" si="8"/>
        <v>35583</v>
      </c>
      <c r="M14" s="20">
        <f t="shared" si="8"/>
        <v>124207</v>
      </c>
      <c r="N14" s="32">
        <f t="shared" si="4"/>
        <v>3.4373306495316251</v>
      </c>
      <c r="O14" s="33">
        <f t="shared" si="4"/>
        <v>3.893133485814395E-2</v>
      </c>
      <c r="P14" s="32">
        <f t="shared" si="4"/>
        <v>-1.2151616499442586</v>
      </c>
      <c r="Q14" s="33">
        <f t="shared" si="4"/>
        <v>0.65458207452165151</v>
      </c>
      <c r="R14" s="32">
        <f t="shared" si="4"/>
        <v>2.2382484771865303</v>
      </c>
      <c r="S14" s="33">
        <f t="shared" si="4"/>
        <v>0.24616228955141967</v>
      </c>
      <c r="T14" s="47">
        <f t="shared" si="0"/>
        <v>3.0771648828680487</v>
      </c>
      <c r="U14" s="48">
        <f t="shared" si="1"/>
        <v>4.7375014106759963</v>
      </c>
      <c r="V14" s="49">
        <f t="shared" si="2"/>
        <v>3.4906275468622656</v>
      </c>
      <c r="W14" s="36">
        <f t="shared" si="5"/>
        <v>-3.2854669521470936</v>
      </c>
      <c r="X14" s="37">
        <f t="shared" si="5"/>
        <v>1.8927436190564653</v>
      </c>
      <c r="Y14" s="38">
        <f t="shared" si="5"/>
        <v>-1.9484744870992465</v>
      </c>
      <c r="Z14" s="22">
        <f t="shared" si="3"/>
        <v>20.737838076999495</v>
      </c>
      <c r="AA14" s="33">
        <f t="shared" si="6"/>
        <v>-7.0618410030187464</v>
      </c>
    </row>
    <row r="15" spans="1:27" s="46" customFormat="1" ht="21.75" customHeight="1" x14ac:dyDescent="0.2">
      <c r="A15" s="17" t="s">
        <v>13</v>
      </c>
      <c r="B15" s="18">
        <v>79</v>
      </c>
      <c r="C15" s="19">
        <v>2005</v>
      </c>
      <c r="D15" s="20">
        <v>675776</v>
      </c>
      <c r="E15" s="30">
        <f t="shared" si="7"/>
        <v>14.492753623188406</v>
      </c>
      <c r="F15" s="30">
        <f t="shared" si="7"/>
        <v>13.662131519274377</v>
      </c>
      <c r="G15" s="30">
        <f t="shared" si="7"/>
        <v>12.828852353912502</v>
      </c>
      <c r="H15" s="18">
        <v>28961</v>
      </c>
      <c r="I15" s="20">
        <v>90635</v>
      </c>
      <c r="J15" s="18">
        <v>9878</v>
      </c>
      <c r="K15" s="20">
        <v>44996</v>
      </c>
      <c r="L15" s="21">
        <f t="shared" si="8"/>
        <v>38839</v>
      </c>
      <c r="M15" s="20">
        <f t="shared" si="8"/>
        <v>135631</v>
      </c>
      <c r="N15" s="32">
        <f t="shared" si="4"/>
        <v>8.3788638574956966</v>
      </c>
      <c r="O15" s="33">
        <f t="shared" si="4"/>
        <v>10.224011285693438</v>
      </c>
      <c r="P15" s="32">
        <f t="shared" si="4"/>
        <v>11.477259902945491</v>
      </c>
      <c r="Q15" s="33">
        <f t="shared" si="4"/>
        <v>7.186926796731699</v>
      </c>
      <c r="R15" s="32">
        <f t="shared" si="4"/>
        <v>9.1504370064356575</v>
      </c>
      <c r="S15" s="33">
        <f t="shared" si="4"/>
        <v>9.1975492524575913</v>
      </c>
      <c r="T15" s="47">
        <f t="shared" si="0"/>
        <v>3.1295535375159695</v>
      </c>
      <c r="U15" s="48">
        <f t="shared" si="1"/>
        <v>4.5551731119659848</v>
      </c>
      <c r="V15" s="49">
        <f t="shared" si="2"/>
        <v>3.4921341950101703</v>
      </c>
      <c r="W15" s="36">
        <f t="shared" si="5"/>
        <v>1.7024974820033825</v>
      </c>
      <c r="X15" s="37">
        <f t="shared" si="5"/>
        <v>-3.8486172964325287</v>
      </c>
      <c r="Y15" s="38">
        <f t="shared" si="5"/>
        <v>4.316267283397273E-2</v>
      </c>
      <c r="Z15" s="22">
        <f t="shared" si="3"/>
        <v>20.070407945828205</v>
      </c>
      <c r="AA15" s="33">
        <f t="shared" si="6"/>
        <v>-3.2184171208836974</v>
      </c>
    </row>
    <row r="16" spans="1:27" s="46" customFormat="1" ht="21.75" customHeight="1" x14ac:dyDescent="0.2">
      <c r="A16" s="17" t="s">
        <v>14</v>
      </c>
      <c r="B16" s="18">
        <v>97</v>
      </c>
      <c r="C16" s="19">
        <v>2460</v>
      </c>
      <c r="D16" s="20">
        <v>781223</v>
      </c>
      <c r="E16" s="30">
        <f t="shared" si="7"/>
        <v>22.784810126582279</v>
      </c>
      <c r="F16" s="30">
        <f t="shared" si="7"/>
        <v>22.693266832917704</v>
      </c>
      <c r="G16" s="30">
        <f t="shared" si="7"/>
        <v>15.603839141964201</v>
      </c>
      <c r="H16" s="18">
        <v>34609</v>
      </c>
      <c r="I16" s="20">
        <v>113732</v>
      </c>
      <c r="J16" s="18">
        <v>10976</v>
      </c>
      <c r="K16" s="20">
        <v>50143</v>
      </c>
      <c r="L16" s="21">
        <f t="shared" si="8"/>
        <v>45585</v>
      </c>
      <c r="M16" s="20">
        <f t="shared" si="8"/>
        <v>163875</v>
      </c>
      <c r="N16" s="32">
        <f t="shared" si="4"/>
        <v>19.502089016263252</v>
      </c>
      <c r="O16" s="33">
        <f t="shared" si="4"/>
        <v>25.483532851547416</v>
      </c>
      <c r="P16" s="32">
        <f t="shared" si="4"/>
        <v>11.115610447459</v>
      </c>
      <c r="Q16" s="33">
        <f t="shared" si="4"/>
        <v>11.438794559516401</v>
      </c>
      <c r="R16" s="32">
        <f t="shared" si="4"/>
        <v>17.36913926723139</v>
      </c>
      <c r="S16" s="33">
        <f t="shared" si="4"/>
        <v>20.824147871799219</v>
      </c>
      <c r="T16" s="47">
        <f t="shared" si="0"/>
        <v>3.2861972319338899</v>
      </c>
      <c r="U16" s="48">
        <f t="shared" si="1"/>
        <v>4.5684220116618075</v>
      </c>
      <c r="V16" s="49">
        <f t="shared" si="2"/>
        <v>3.5949325435998682</v>
      </c>
      <c r="W16" s="36">
        <f t="shared" si="5"/>
        <v>5.0053048315081279</v>
      </c>
      <c r="X16" s="37">
        <f t="shared" si="5"/>
        <v>0.29085392300501428</v>
      </c>
      <c r="Y16" s="38">
        <f t="shared" si="5"/>
        <v>2.9437112908371081</v>
      </c>
      <c r="Z16" s="22">
        <f t="shared" si="3"/>
        <v>20.976724955614465</v>
      </c>
      <c r="AA16" s="33">
        <f t="shared" si="6"/>
        <v>4.5156880330110356</v>
      </c>
    </row>
    <row r="17" spans="1:27" s="46" customFormat="1" ht="21.75" customHeight="1" x14ac:dyDescent="0.2">
      <c r="A17" s="17" t="s">
        <v>20</v>
      </c>
      <c r="B17" s="18">
        <v>109</v>
      </c>
      <c r="C17" s="19">
        <v>2739</v>
      </c>
      <c r="D17" s="20">
        <v>925094</v>
      </c>
      <c r="E17" s="30">
        <f t="shared" si="7"/>
        <v>12.371134020618557</v>
      </c>
      <c r="F17" s="30">
        <f t="shared" si="7"/>
        <v>11.341463414634147</v>
      </c>
      <c r="G17" s="30">
        <f t="shared" si="7"/>
        <v>18.416124461261383</v>
      </c>
      <c r="H17" s="18">
        <v>35930</v>
      </c>
      <c r="I17" s="20">
        <v>126320</v>
      </c>
      <c r="J17" s="18">
        <v>11386</v>
      </c>
      <c r="K17" s="20">
        <v>55510</v>
      </c>
      <c r="L17" s="21">
        <f t="shared" si="8"/>
        <v>47316</v>
      </c>
      <c r="M17" s="20">
        <f t="shared" si="8"/>
        <v>181830</v>
      </c>
      <c r="N17" s="32">
        <f t="shared" si="4"/>
        <v>3.8169262330607645</v>
      </c>
      <c r="O17" s="33">
        <f t="shared" si="4"/>
        <v>11.068125065944502</v>
      </c>
      <c r="P17" s="32">
        <f t="shared" si="4"/>
        <v>3.7354227405247813</v>
      </c>
      <c r="Q17" s="33">
        <f t="shared" si="4"/>
        <v>10.703388309435017</v>
      </c>
      <c r="R17" s="32">
        <f t="shared" si="4"/>
        <v>3.7973017439947352</v>
      </c>
      <c r="S17" s="33">
        <f t="shared" si="4"/>
        <v>10.956521739130435</v>
      </c>
      <c r="T17" s="47">
        <f t="shared" si="0"/>
        <v>3.5157250208739215</v>
      </c>
      <c r="U17" s="48">
        <f t="shared" si="1"/>
        <v>4.8752854382575093</v>
      </c>
      <c r="V17" s="49">
        <f t="shared" si="2"/>
        <v>3.8428861273142276</v>
      </c>
      <c r="W17" s="36">
        <f t="shared" si="5"/>
        <v>6.9846017369127003</v>
      </c>
      <c r="X17" s="37">
        <f t="shared" si="5"/>
        <v>6.7170551628630566</v>
      </c>
      <c r="Y17" s="38">
        <f t="shared" si="5"/>
        <v>6.8973083835966884</v>
      </c>
      <c r="Z17" s="22">
        <f t="shared" si="3"/>
        <v>19.655299893848625</v>
      </c>
      <c r="AA17" s="33">
        <f t="shared" si="6"/>
        <v>-6.2994822335798313</v>
      </c>
    </row>
    <row r="18" spans="1:27" s="46" customFormat="1" ht="21.75" customHeight="1" x14ac:dyDescent="0.2">
      <c r="A18" s="17">
        <v>2008</v>
      </c>
      <c r="B18" s="18">
        <v>121</v>
      </c>
      <c r="C18" s="19">
        <v>3105</v>
      </c>
      <c r="D18" s="20">
        <v>1036147</v>
      </c>
      <c r="E18" s="30">
        <f t="shared" si="7"/>
        <v>11.009174311926605</v>
      </c>
      <c r="F18" s="30">
        <f t="shared" si="7"/>
        <v>13.362541073384447</v>
      </c>
      <c r="G18" s="30">
        <f t="shared" si="7"/>
        <v>12.004509811975865</v>
      </c>
      <c r="H18" s="18">
        <v>37479</v>
      </c>
      <c r="I18" s="20">
        <v>134414</v>
      </c>
      <c r="J18" s="18">
        <v>10923</v>
      </c>
      <c r="K18" s="20">
        <v>64303</v>
      </c>
      <c r="L18" s="21">
        <f t="shared" si="8"/>
        <v>48402</v>
      </c>
      <c r="M18" s="20">
        <f t="shared" si="8"/>
        <v>198717</v>
      </c>
      <c r="N18" s="32">
        <f t="shared" si="4"/>
        <v>4.3111605900361818</v>
      </c>
      <c r="O18" s="33">
        <f t="shared" si="4"/>
        <v>6.4075364154528183</v>
      </c>
      <c r="P18" s="32">
        <f t="shared" si="4"/>
        <v>-4.0663973300544525</v>
      </c>
      <c r="Q18" s="33">
        <f t="shared" si="4"/>
        <v>15.840389119077644</v>
      </c>
      <c r="R18" s="32">
        <f t="shared" si="4"/>
        <v>2.2952066954095867</v>
      </c>
      <c r="S18" s="33">
        <f t="shared" si="4"/>
        <v>9.2872463289886156</v>
      </c>
      <c r="T18" s="47">
        <f t="shared" si="0"/>
        <v>3.5863817070893034</v>
      </c>
      <c r="U18" s="48">
        <f t="shared" si="1"/>
        <v>5.8869358234917151</v>
      </c>
      <c r="V18" s="49">
        <f t="shared" si="2"/>
        <v>4.1055534895252261</v>
      </c>
      <c r="W18" s="36">
        <f t="shared" si="5"/>
        <v>2.0097330080103482</v>
      </c>
      <c r="X18" s="37">
        <f t="shared" si="5"/>
        <v>20.750587797291779</v>
      </c>
      <c r="Y18" s="38">
        <f t="shared" si="5"/>
        <v>6.8351586153965824</v>
      </c>
      <c r="Z18" s="22">
        <f t="shared" si="3"/>
        <v>19.178456338724139</v>
      </c>
      <c r="AA18" s="33">
        <f t="shared" si="6"/>
        <v>-2.4260304228363356</v>
      </c>
    </row>
    <row r="19" spans="1:27" s="46" customFormat="1" ht="21.75" customHeight="1" x14ac:dyDescent="0.2">
      <c r="A19" s="17" t="s">
        <v>21</v>
      </c>
      <c r="B19" s="18">
        <v>130</v>
      </c>
      <c r="C19" s="19">
        <v>3232</v>
      </c>
      <c r="D19" s="20">
        <v>1096555</v>
      </c>
      <c r="E19" s="30">
        <f t="shared" si="7"/>
        <v>7.4380165289256199</v>
      </c>
      <c r="F19" s="30">
        <f t="shared" si="7"/>
        <v>4.0901771336553949</v>
      </c>
      <c r="G19" s="30">
        <f t="shared" si="7"/>
        <v>5.8300607925323336</v>
      </c>
      <c r="H19" s="18">
        <v>40752</v>
      </c>
      <c r="I19" s="20">
        <v>125192</v>
      </c>
      <c r="J19" s="18">
        <v>11930</v>
      </c>
      <c r="K19" s="20">
        <v>63380</v>
      </c>
      <c r="L19" s="21">
        <f t="shared" si="8"/>
        <v>52682</v>
      </c>
      <c r="M19" s="20">
        <f t="shared" si="8"/>
        <v>188572</v>
      </c>
      <c r="N19" s="32">
        <f t="shared" si="4"/>
        <v>8.7328904186344349</v>
      </c>
      <c r="O19" s="33">
        <f t="shared" si="4"/>
        <v>-6.8608924665585427</v>
      </c>
      <c r="P19" s="32">
        <f t="shared" si="4"/>
        <v>9.2190790075986442</v>
      </c>
      <c r="Q19" s="33">
        <f t="shared" si="4"/>
        <v>-1.4353918168670201</v>
      </c>
      <c r="R19" s="32">
        <f t="shared" si="4"/>
        <v>8.8426098095120036</v>
      </c>
      <c r="S19" s="33">
        <f t="shared" si="4"/>
        <v>-5.1052501799040844</v>
      </c>
      <c r="T19" s="47">
        <f t="shared" si="0"/>
        <v>3.0720455437769925</v>
      </c>
      <c r="U19" s="48">
        <f t="shared" si="1"/>
        <v>5.3126571668063702</v>
      </c>
      <c r="V19" s="49">
        <f t="shared" si="2"/>
        <v>3.5794388975361602</v>
      </c>
      <c r="W19" s="36">
        <f t="shared" si="5"/>
        <v>-14.341367018898405</v>
      </c>
      <c r="X19" s="37">
        <f t="shared" si="5"/>
        <v>-9.7551370340015566</v>
      </c>
      <c r="Y19" s="38">
        <f t="shared" si="5"/>
        <v>-12.814705577003865</v>
      </c>
      <c r="Z19" s="22">
        <f t="shared" si="3"/>
        <v>17.19676623607571</v>
      </c>
      <c r="AA19" s="33">
        <f t="shared" si="6"/>
        <v>-10.332896806960962</v>
      </c>
    </row>
    <row r="20" spans="1:27" s="46" customFormat="1" ht="21.75" customHeight="1" x14ac:dyDescent="0.2">
      <c r="A20" s="17" t="s">
        <v>22</v>
      </c>
      <c r="B20" s="18">
        <v>143</v>
      </c>
      <c r="C20" s="19">
        <v>3578</v>
      </c>
      <c r="D20" s="20">
        <v>1190788</v>
      </c>
      <c r="E20" s="30">
        <f t="shared" si="7"/>
        <v>10</v>
      </c>
      <c r="F20" s="30">
        <f t="shared" si="7"/>
        <v>10.705445544554456</v>
      </c>
      <c r="G20" s="30">
        <f t="shared" si="7"/>
        <v>8.5935497991436822</v>
      </c>
      <c r="H20" s="18">
        <v>49255</v>
      </c>
      <c r="I20" s="20">
        <v>141883</v>
      </c>
      <c r="J20" s="18">
        <v>13600</v>
      </c>
      <c r="K20" s="20">
        <v>71071</v>
      </c>
      <c r="L20" s="21">
        <f t="shared" si="8"/>
        <v>62855</v>
      </c>
      <c r="M20" s="20">
        <f t="shared" si="8"/>
        <v>212954</v>
      </c>
      <c r="N20" s="32">
        <f t="shared" si="4"/>
        <v>20.86523360816647</v>
      </c>
      <c r="O20" s="33">
        <f t="shared" si="4"/>
        <v>13.332321554092914</v>
      </c>
      <c r="P20" s="32">
        <f t="shared" si="4"/>
        <v>13.998323554065381</v>
      </c>
      <c r="Q20" s="33">
        <f t="shared" si="4"/>
        <v>12.134742821079206</v>
      </c>
      <c r="R20" s="32">
        <f t="shared" si="4"/>
        <v>19.310200827607151</v>
      </c>
      <c r="S20" s="33">
        <f t="shared" si="4"/>
        <v>12.92980930360817</v>
      </c>
      <c r="T20" s="47">
        <f t="shared" si="0"/>
        <v>2.8805806517104862</v>
      </c>
      <c r="U20" s="48">
        <f t="shared" si="1"/>
        <v>5.2258088235294116</v>
      </c>
      <c r="V20" s="49">
        <f t="shared" si="2"/>
        <v>3.3880200461379366</v>
      </c>
      <c r="W20" s="36">
        <f t="shared" si="5"/>
        <v>-6.2324887225176244</v>
      </c>
      <c r="X20" s="37">
        <f t="shared" si="5"/>
        <v>-1.634743981215079</v>
      </c>
      <c r="Y20" s="38">
        <f t="shared" si="5"/>
        <v>-5.3477334542568435</v>
      </c>
      <c r="Z20" s="22">
        <f t="shared" si="3"/>
        <v>17.883451966260996</v>
      </c>
      <c r="AA20" s="33">
        <f t="shared" si="6"/>
        <v>3.9931096390944867</v>
      </c>
    </row>
    <row r="21" spans="1:27" s="46" customFormat="1" ht="21.75" customHeight="1" x14ac:dyDescent="0.2">
      <c r="A21" s="17" t="s">
        <v>24</v>
      </c>
      <c r="B21" s="18">
        <v>149</v>
      </c>
      <c r="C21" s="19">
        <v>3762</v>
      </c>
      <c r="D21" s="20">
        <v>1238215</v>
      </c>
      <c r="E21" s="30">
        <f t="shared" si="7"/>
        <v>4.1958041958041958</v>
      </c>
      <c r="F21" s="30">
        <f t="shared" si="7"/>
        <v>5.1425377305757403</v>
      </c>
      <c r="G21" s="30">
        <f t="shared" si="7"/>
        <v>3.9828248185235324</v>
      </c>
      <c r="H21" s="18">
        <v>52162</v>
      </c>
      <c r="I21" s="20">
        <v>156625</v>
      </c>
      <c r="J21" s="18">
        <v>13680</v>
      </c>
      <c r="K21" s="20">
        <v>75868</v>
      </c>
      <c r="L21" s="21">
        <f t="shared" si="8"/>
        <v>65842</v>
      </c>
      <c r="M21" s="20">
        <f t="shared" si="8"/>
        <v>232493</v>
      </c>
      <c r="N21" s="32">
        <f t="shared" si="4"/>
        <v>5.9019388894528477</v>
      </c>
      <c r="O21" s="33">
        <f t="shared" si="4"/>
        <v>10.39025112240367</v>
      </c>
      <c r="P21" s="32">
        <f t="shared" si="4"/>
        <v>0.58823529411764708</v>
      </c>
      <c r="Q21" s="33">
        <f t="shared" si="4"/>
        <v>6.7495884397292851</v>
      </c>
      <c r="R21" s="32">
        <f t="shared" si="4"/>
        <v>4.7522074616180099</v>
      </c>
      <c r="S21" s="33">
        <f t="shared" si="4"/>
        <v>9.1752209397334639</v>
      </c>
      <c r="T21" s="47">
        <f t="shared" si="0"/>
        <v>3.002664775123653</v>
      </c>
      <c r="U21" s="48">
        <f t="shared" si="1"/>
        <v>5.5459064327485379</v>
      </c>
      <c r="V21" s="49">
        <f t="shared" si="2"/>
        <v>3.5310743902068586</v>
      </c>
      <c r="W21" s="36">
        <f t="shared" si="5"/>
        <v>4.2381775820327556</v>
      </c>
      <c r="X21" s="37">
        <f t="shared" si="5"/>
        <v>6.1253218406665413</v>
      </c>
      <c r="Y21" s="38">
        <f t="shared" si="5"/>
        <v>4.2223582541075038</v>
      </c>
      <c r="Z21" s="22">
        <f t="shared" si="3"/>
        <v>18.776464507375536</v>
      </c>
      <c r="AA21" s="33">
        <f t="shared" si="6"/>
        <v>4.9935132367022996</v>
      </c>
    </row>
    <row r="22" spans="1:27" s="46" customFormat="1" ht="21.75" customHeight="1" x14ac:dyDescent="0.2">
      <c r="A22" s="17" t="s">
        <v>25</v>
      </c>
      <c r="B22" s="18">
        <v>147</v>
      </c>
      <c r="C22" s="19">
        <v>3809</v>
      </c>
      <c r="D22" s="20">
        <v>1319269</v>
      </c>
      <c r="E22" s="30">
        <f t="shared" si="7"/>
        <v>-1.3422818791946309</v>
      </c>
      <c r="F22" s="30">
        <f t="shared" si="7"/>
        <v>1.2493354598617756</v>
      </c>
      <c r="G22" s="30">
        <f t="shared" si="7"/>
        <v>6.5460360276688618</v>
      </c>
      <c r="H22" s="18">
        <v>55678</v>
      </c>
      <c r="I22" s="20">
        <v>156916</v>
      </c>
      <c r="J22" s="18">
        <v>14036</v>
      </c>
      <c r="K22" s="20">
        <v>74276</v>
      </c>
      <c r="L22" s="21">
        <f t="shared" si="8"/>
        <v>69714</v>
      </c>
      <c r="M22" s="20">
        <f t="shared" si="8"/>
        <v>231192</v>
      </c>
      <c r="N22" s="32">
        <f t="shared" si="4"/>
        <v>6.740539089758828</v>
      </c>
      <c r="O22" s="33">
        <f t="shared" si="4"/>
        <v>0.18579409417398243</v>
      </c>
      <c r="P22" s="32">
        <f t="shared" si="4"/>
        <v>2.6023391812865495</v>
      </c>
      <c r="Q22" s="33">
        <f t="shared" si="4"/>
        <v>-2.0983813992724207</v>
      </c>
      <c r="R22" s="32">
        <f t="shared" si="4"/>
        <v>5.8807448133410283</v>
      </c>
      <c r="S22" s="33">
        <f t="shared" si="4"/>
        <v>-0.5595867402459429</v>
      </c>
      <c r="T22" s="47">
        <f t="shared" si="0"/>
        <v>2.8182765185531089</v>
      </c>
      <c r="U22" s="48">
        <f t="shared" si="1"/>
        <v>5.2918210316329439</v>
      </c>
      <c r="V22" s="49">
        <f t="shared" si="2"/>
        <v>3.316292279886393</v>
      </c>
      <c r="W22" s="36">
        <f t="shared" si="5"/>
        <v>-6.1408205837080443</v>
      </c>
      <c r="X22" s="37">
        <f t="shared" si="5"/>
        <v>-4.581494552724898</v>
      </c>
      <c r="Y22" s="38">
        <f t="shared" si="5"/>
        <v>-6.0826277383491547</v>
      </c>
      <c r="Z22" s="22">
        <f t="shared" si="3"/>
        <v>17.524250171875487</v>
      </c>
      <c r="AA22" s="33">
        <f t="shared" si="6"/>
        <v>-6.6690634704322012</v>
      </c>
    </row>
    <row r="23" spans="1:27" s="46" customFormat="1" ht="21.75" customHeight="1" x14ac:dyDescent="0.2">
      <c r="A23" s="17" t="s">
        <v>30</v>
      </c>
      <c r="B23" s="18">
        <v>143</v>
      </c>
      <c r="C23" s="19">
        <v>3612</v>
      </c>
      <c r="D23" s="20">
        <v>1212652</v>
      </c>
      <c r="E23" s="30">
        <f t="shared" si="7"/>
        <v>-2.7210884353741496</v>
      </c>
      <c r="F23" s="30">
        <f t="shared" si="7"/>
        <v>-5.1719611446573905</v>
      </c>
      <c r="G23" s="30">
        <f t="shared" si="7"/>
        <v>-8.0815209028636321</v>
      </c>
      <c r="H23" s="18">
        <v>51258</v>
      </c>
      <c r="I23" s="20">
        <v>133532</v>
      </c>
      <c r="J23" s="18">
        <v>14329</v>
      </c>
      <c r="K23" s="20">
        <v>71574</v>
      </c>
      <c r="L23" s="21">
        <f t="shared" si="8"/>
        <v>65587</v>
      </c>
      <c r="M23" s="20">
        <f t="shared" si="8"/>
        <v>205106</v>
      </c>
      <c r="N23" s="32">
        <f t="shared" si="4"/>
        <v>-7.938503538201803</v>
      </c>
      <c r="O23" s="33">
        <f t="shared" si="4"/>
        <v>-14.902240689285987</v>
      </c>
      <c r="P23" s="32">
        <f t="shared" si="4"/>
        <v>2.0874893131946424</v>
      </c>
      <c r="Q23" s="33">
        <f t="shared" si="4"/>
        <v>-3.6377834024449349</v>
      </c>
      <c r="R23" s="32">
        <f t="shared" si="4"/>
        <v>-5.9199013110709471</v>
      </c>
      <c r="S23" s="33">
        <f t="shared" si="4"/>
        <v>-11.283262396622721</v>
      </c>
      <c r="T23" s="47">
        <f t="shared" si="0"/>
        <v>2.6050957899254752</v>
      </c>
      <c r="U23" s="48">
        <f t="shared" si="1"/>
        <v>4.9950450136087658</v>
      </c>
      <c r="V23" s="49">
        <f t="shared" si="2"/>
        <v>3.1272355802216905</v>
      </c>
      <c r="W23" s="36">
        <f t="shared" si="5"/>
        <v>-7.5642232841325239</v>
      </c>
      <c r="X23" s="37">
        <f t="shared" si="5"/>
        <v>-5.6082020962186485</v>
      </c>
      <c r="Y23" s="38">
        <f t="shared" si="5"/>
        <v>-5.7008455138694547</v>
      </c>
      <c r="Z23" s="22">
        <f t="shared" si="3"/>
        <v>16.913838430151436</v>
      </c>
      <c r="AA23" s="33">
        <f t="shared" si="6"/>
        <v>-3.4832402855312727</v>
      </c>
    </row>
    <row r="24" spans="1:27" s="46" customFormat="1" ht="21.75" customHeight="1" x14ac:dyDescent="0.2">
      <c r="A24" s="17" t="s">
        <v>40</v>
      </c>
      <c r="B24" s="18">
        <v>138</v>
      </c>
      <c r="C24" s="19">
        <v>3743</v>
      </c>
      <c r="D24" s="20">
        <v>1225223</v>
      </c>
      <c r="E24" s="30">
        <f t="shared" si="7"/>
        <v>-3.4965034965034967</v>
      </c>
      <c r="F24" s="30">
        <f t="shared" si="7"/>
        <v>3.6267995570321152</v>
      </c>
      <c r="G24" s="30">
        <f t="shared" si="7"/>
        <v>1.036653549410713</v>
      </c>
      <c r="H24" s="18">
        <v>52025</v>
      </c>
      <c r="I24" s="20">
        <v>133929</v>
      </c>
      <c r="J24" s="18">
        <v>16365</v>
      </c>
      <c r="K24" s="20">
        <v>75889</v>
      </c>
      <c r="L24" s="21">
        <f t="shared" si="8"/>
        <v>68390</v>
      </c>
      <c r="M24" s="20">
        <f t="shared" si="8"/>
        <v>209818</v>
      </c>
      <c r="N24" s="32">
        <f t="shared" si="4"/>
        <v>1.4963517889890359</v>
      </c>
      <c r="O24" s="33">
        <f t="shared" si="4"/>
        <v>0.29730701255129854</v>
      </c>
      <c r="P24" s="32">
        <f t="shared" si="4"/>
        <v>14.208946890920512</v>
      </c>
      <c r="Q24" s="33">
        <f t="shared" si="4"/>
        <v>6.0287255148517618</v>
      </c>
      <c r="R24" s="32">
        <f t="shared" si="4"/>
        <v>4.2737127784469484</v>
      </c>
      <c r="S24" s="33">
        <f t="shared" si="4"/>
        <v>2.2973486879954756</v>
      </c>
      <c r="T24" s="47">
        <f t="shared" si="0"/>
        <v>2.574320038443056</v>
      </c>
      <c r="U24" s="48">
        <f t="shared" si="1"/>
        <v>4.6372746715551481</v>
      </c>
      <c r="V24" s="49">
        <f t="shared" si="2"/>
        <v>3.0679631525076765</v>
      </c>
      <c r="W24" s="36">
        <f t="shared" si="5"/>
        <v>-1.1813673647409177</v>
      </c>
      <c r="X24" s="37">
        <f t="shared" si="5"/>
        <v>-7.1625048638979081</v>
      </c>
      <c r="Y24" s="38">
        <f t="shared" si="5"/>
        <v>-1.8953617721953695</v>
      </c>
      <c r="Z24" s="22">
        <f t="shared" si="3"/>
        <v>17.124882572397023</v>
      </c>
      <c r="AA24" s="33">
        <f t="shared" si="6"/>
        <v>1.247760188304563</v>
      </c>
    </row>
    <row r="25" spans="1:27" s="46" customFormat="1" ht="21.75" customHeight="1" x14ac:dyDescent="0.2">
      <c r="A25" s="17" t="s">
        <v>41</v>
      </c>
      <c r="B25" s="18">
        <v>136</v>
      </c>
      <c r="C25" s="19">
        <v>3837</v>
      </c>
      <c r="D25" s="20">
        <v>1235485</v>
      </c>
      <c r="E25" s="30">
        <f t="shared" si="7"/>
        <v>-1.4492753623188406</v>
      </c>
      <c r="F25" s="30">
        <f t="shared" si="7"/>
        <v>2.5113545284531127</v>
      </c>
      <c r="G25" s="30">
        <f t="shared" si="7"/>
        <v>0.83756181527770868</v>
      </c>
      <c r="H25" s="18">
        <v>52790</v>
      </c>
      <c r="I25" s="20">
        <v>133223</v>
      </c>
      <c r="J25" s="18">
        <v>17269</v>
      </c>
      <c r="K25" s="20">
        <v>76703</v>
      </c>
      <c r="L25" s="21">
        <f t="shared" si="8"/>
        <v>70059</v>
      </c>
      <c r="M25" s="20">
        <f t="shared" si="8"/>
        <v>209926</v>
      </c>
      <c r="N25" s="32">
        <f t="shared" si="4"/>
        <v>1.4704469005285921</v>
      </c>
      <c r="O25" s="33">
        <f t="shared" si="4"/>
        <v>-0.52714497980273134</v>
      </c>
      <c r="P25" s="32">
        <f t="shared" si="4"/>
        <v>5.523984112435075</v>
      </c>
      <c r="Q25" s="33">
        <f t="shared" si="4"/>
        <v>1.0726192201768372</v>
      </c>
      <c r="R25" s="32">
        <f t="shared" si="4"/>
        <v>2.4404152653896767</v>
      </c>
      <c r="S25" s="33">
        <f t="shared" si="4"/>
        <v>5.1473181519221423E-2</v>
      </c>
      <c r="T25" s="47">
        <f t="shared" si="0"/>
        <v>2.5236408410683842</v>
      </c>
      <c r="U25" s="48">
        <f t="shared" si="1"/>
        <v>4.4416584631420468</v>
      </c>
      <c r="V25" s="49">
        <f t="shared" si="2"/>
        <v>2.9964173054140084</v>
      </c>
      <c r="W25" s="36">
        <f t="shared" si="5"/>
        <v>-1.9686440154240707</v>
      </c>
      <c r="X25" s="37">
        <f t="shared" si="5"/>
        <v>-4.2183442273325538</v>
      </c>
      <c r="Y25" s="38">
        <f t="shared" si="5"/>
        <v>-2.3320308470845967</v>
      </c>
      <c r="Z25" s="22">
        <f t="shared" si="3"/>
        <v>16.991383950432422</v>
      </c>
      <c r="AA25" s="33">
        <f t="shared" si="6"/>
        <v>-0.77955934237927871</v>
      </c>
    </row>
    <row r="26" spans="1:27" s="46" customFormat="1" ht="21.75" customHeight="1" x14ac:dyDescent="0.2">
      <c r="A26" s="17" t="s">
        <v>42</v>
      </c>
      <c r="B26" s="18">
        <v>137</v>
      </c>
      <c r="C26" s="19">
        <v>3955</v>
      </c>
      <c r="D26" s="20">
        <v>1349080</v>
      </c>
      <c r="E26" s="30">
        <f t="shared" si="7"/>
        <v>0.73529411764705888</v>
      </c>
      <c r="F26" s="30">
        <f t="shared" si="7"/>
        <v>3.0753192598384156</v>
      </c>
      <c r="G26" s="30">
        <f t="shared" si="7"/>
        <v>9.1943649659850184</v>
      </c>
      <c r="H26" s="18">
        <v>53948</v>
      </c>
      <c r="I26" s="20">
        <v>139155</v>
      </c>
      <c r="J26" s="18">
        <v>21729</v>
      </c>
      <c r="K26" s="20">
        <v>93047</v>
      </c>
      <c r="L26" s="21">
        <f t="shared" si="8"/>
        <v>75677</v>
      </c>
      <c r="M26" s="20">
        <f t="shared" si="8"/>
        <v>232202</v>
      </c>
      <c r="N26" s="32">
        <f t="shared" si="4"/>
        <v>2.193597272210646</v>
      </c>
      <c r="O26" s="33">
        <f t="shared" si="4"/>
        <v>4.452684596503607</v>
      </c>
      <c r="P26" s="32">
        <f t="shared" si="4"/>
        <v>25.826625745555621</v>
      </c>
      <c r="Q26" s="33">
        <f t="shared" si="4"/>
        <v>21.308162653351239</v>
      </c>
      <c r="R26" s="32">
        <f t="shared" si="4"/>
        <v>8.0189554518334543</v>
      </c>
      <c r="S26" s="33">
        <f t="shared" si="4"/>
        <v>10.611358288158684</v>
      </c>
      <c r="T26" s="47">
        <f t="shared" si="0"/>
        <v>2.5794283383999406</v>
      </c>
      <c r="U26" s="48">
        <f t="shared" si="1"/>
        <v>4.2821574853881907</v>
      </c>
      <c r="V26" s="49">
        <f t="shared" si="2"/>
        <v>3.0683298756557473</v>
      </c>
      <c r="W26" s="36">
        <f t="shared" si="5"/>
        <v>2.2105957560878098</v>
      </c>
      <c r="X26" s="37">
        <f t="shared" si="5"/>
        <v>-3.5910230171327595</v>
      </c>
      <c r="Y26" s="38">
        <f t="shared" si="5"/>
        <v>2.3999517727989796</v>
      </c>
      <c r="Z26" s="22">
        <f t="shared" si="3"/>
        <v>17.211877724078629</v>
      </c>
      <c r="AA26" s="33">
        <f t="shared" si="6"/>
        <v>1.2976798964077105</v>
      </c>
    </row>
    <row r="27" spans="1:27" s="46" customFormat="1" ht="21.75" customHeight="1" x14ac:dyDescent="0.2">
      <c r="A27" s="17" t="s">
        <v>44</v>
      </c>
      <c r="B27" s="18">
        <v>129</v>
      </c>
      <c r="C27" s="19">
        <v>3817</v>
      </c>
      <c r="D27" s="20">
        <v>1275507</v>
      </c>
      <c r="E27" s="30">
        <f t="shared" si="7"/>
        <v>-5.8394160583941606</v>
      </c>
      <c r="F27" s="30">
        <f t="shared" si="7"/>
        <v>-3.4892541087231352</v>
      </c>
      <c r="G27" s="30">
        <f t="shared" si="7"/>
        <v>-5.4535683576956151</v>
      </c>
      <c r="H27" s="18">
        <v>49570</v>
      </c>
      <c r="I27" s="20">
        <v>121192</v>
      </c>
      <c r="J27" s="18">
        <v>20463</v>
      </c>
      <c r="K27" s="20">
        <v>79205</v>
      </c>
      <c r="L27" s="21">
        <f t="shared" si="8"/>
        <v>70033</v>
      </c>
      <c r="M27" s="20">
        <f t="shared" si="8"/>
        <v>200397</v>
      </c>
      <c r="N27" s="32">
        <f t="shared" ref="N27:S32" si="9">(H27-H26)*100/H26</f>
        <v>-8.1152220656928886</v>
      </c>
      <c r="O27" s="33">
        <f t="shared" si="9"/>
        <v>-12.908627070532859</v>
      </c>
      <c r="P27" s="32">
        <f t="shared" si="9"/>
        <v>-5.8263150628192735</v>
      </c>
      <c r="Q27" s="33">
        <f t="shared" si="9"/>
        <v>-14.876352810945006</v>
      </c>
      <c r="R27" s="32">
        <f t="shared" si="9"/>
        <v>-7.4580123419268736</v>
      </c>
      <c r="S27" s="33">
        <f t="shared" si="9"/>
        <v>-13.697125778417067</v>
      </c>
      <c r="T27" s="47">
        <f t="shared" si="0"/>
        <v>2.4448658462779909</v>
      </c>
      <c r="U27" s="48">
        <f t="shared" si="1"/>
        <v>3.8706445780188634</v>
      </c>
      <c r="V27" s="49">
        <f t="shared" si="2"/>
        <v>2.861465309211372</v>
      </c>
      <c r="W27" s="36">
        <f t="shared" ref="W27:Y32" si="10">(T27-T26)*100/T26</f>
        <v>-5.2167563687937504</v>
      </c>
      <c r="X27" s="37">
        <f t="shared" si="10"/>
        <v>-9.6099433235118976</v>
      </c>
      <c r="Y27" s="38">
        <f t="shared" si="10"/>
        <v>-6.7419271990814007</v>
      </c>
      <c r="Z27" s="22">
        <f t="shared" si="3"/>
        <v>15.711164266444639</v>
      </c>
      <c r="AA27" s="33">
        <f t="shared" si="6"/>
        <v>-8.7190571632667417</v>
      </c>
    </row>
    <row r="28" spans="1:27" s="46" customFormat="1" ht="21.75" customHeight="1" x14ac:dyDescent="0.2">
      <c r="A28" s="17" t="s">
        <v>45</v>
      </c>
      <c r="B28" s="18">
        <v>133</v>
      </c>
      <c r="C28" s="19">
        <v>4051</v>
      </c>
      <c r="D28" s="20">
        <v>1335765</v>
      </c>
      <c r="E28" s="30">
        <f t="shared" ref="E28:G32" si="11">(B28-B27)*100/B27</f>
        <v>3.1007751937984498</v>
      </c>
      <c r="F28" s="30">
        <f t="shared" si="11"/>
        <v>6.1304689546764477</v>
      </c>
      <c r="G28" s="30">
        <f t="shared" si="11"/>
        <v>4.7242390672885373</v>
      </c>
      <c r="H28" s="18">
        <v>59407</v>
      </c>
      <c r="I28" s="20">
        <v>139772</v>
      </c>
      <c r="J28" s="18">
        <v>22865</v>
      </c>
      <c r="K28" s="20">
        <v>88725</v>
      </c>
      <c r="L28" s="21">
        <f t="shared" ref="L28:M32" si="12">H28+J28</f>
        <v>82272</v>
      </c>
      <c r="M28" s="20">
        <f t="shared" si="12"/>
        <v>228497</v>
      </c>
      <c r="N28" s="32">
        <f t="shared" si="9"/>
        <v>19.844664111357677</v>
      </c>
      <c r="O28" s="33">
        <f t="shared" si="9"/>
        <v>15.331044953462275</v>
      </c>
      <c r="P28" s="32">
        <f t="shared" si="9"/>
        <v>11.73825929726824</v>
      </c>
      <c r="Q28" s="33">
        <f t="shared" si="9"/>
        <v>12.019443216968625</v>
      </c>
      <c r="R28" s="32">
        <f t="shared" si="9"/>
        <v>17.476047006411264</v>
      </c>
      <c r="S28" s="33">
        <f t="shared" si="9"/>
        <v>14.02216600048903</v>
      </c>
      <c r="T28" s="47">
        <f t="shared" si="0"/>
        <v>2.3527867086370291</v>
      </c>
      <c r="U28" s="48">
        <f t="shared" si="1"/>
        <v>3.8803848677017276</v>
      </c>
      <c r="V28" s="49">
        <f t="shared" si="2"/>
        <v>2.7773361532477634</v>
      </c>
      <c r="W28" s="36">
        <f t="shared" si="10"/>
        <v>-3.7662245468863245</v>
      </c>
      <c r="X28" s="37">
        <f t="shared" si="10"/>
        <v>0.25164515848803809</v>
      </c>
      <c r="Y28" s="38">
        <f t="shared" si="10"/>
        <v>-2.9400725457962946</v>
      </c>
      <c r="Z28" s="22">
        <f t="shared" si="3"/>
        <v>17.106077790629339</v>
      </c>
      <c r="AA28" s="33">
        <f t="shared" si="6"/>
        <v>8.878486027696292</v>
      </c>
    </row>
    <row r="29" spans="1:27" s="46" customFormat="1" ht="21.75" customHeight="1" x14ac:dyDescent="0.2">
      <c r="A29" s="17" t="s">
        <v>48</v>
      </c>
      <c r="B29" s="18">
        <v>131</v>
      </c>
      <c r="C29" s="19">
        <v>3959</v>
      </c>
      <c r="D29" s="20">
        <v>1321269</v>
      </c>
      <c r="E29" s="30">
        <f t="shared" si="11"/>
        <v>-1.5037593984962405</v>
      </c>
      <c r="F29" s="30">
        <f t="shared" si="11"/>
        <v>-2.2710441866205877</v>
      </c>
      <c r="G29" s="30">
        <f t="shared" si="11"/>
        <v>-1.0852208285139977</v>
      </c>
      <c r="H29" s="18">
        <v>60553</v>
      </c>
      <c r="I29" s="20">
        <v>156326</v>
      </c>
      <c r="J29" s="18">
        <v>22409</v>
      </c>
      <c r="K29" s="20">
        <v>81701</v>
      </c>
      <c r="L29" s="21">
        <f t="shared" si="12"/>
        <v>82962</v>
      </c>
      <c r="M29" s="20">
        <f t="shared" si="12"/>
        <v>238027</v>
      </c>
      <c r="N29" s="32">
        <f t="shared" si="9"/>
        <v>1.9290655983301632</v>
      </c>
      <c r="O29" s="33">
        <f t="shared" si="9"/>
        <v>11.843573820221504</v>
      </c>
      <c r="P29" s="32">
        <f t="shared" si="9"/>
        <v>-1.9943144544062978</v>
      </c>
      <c r="Q29" s="33">
        <f t="shared" si="9"/>
        <v>-7.9165962242885319</v>
      </c>
      <c r="R29" s="32">
        <f t="shared" si="9"/>
        <v>0.83868144690781798</v>
      </c>
      <c r="S29" s="33">
        <f t="shared" si="9"/>
        <v>4.1707330949640475</v>
      </c>
      <c r="T29" s="47">
        <f t="shared" si="0"/>
        <v>2.5816392251416116</v>
      </c>
      <c r="U29" s="48">
        <f t="shared" si="1"/>
        <v>3.6459012004105493</v>
      </c>
      <c r="V29" s="49">
        <f t="shared" si="2"/>
        <v>2.869108748583689</v>
      </c>
      <c r="W29" s="36">
        <f t="shared" si="10"/>
        <v>9.7268705091060692</v>
      </c>
      <c r="X29" s="37">
        <f t="shared" si="10"/>
        <v>-6.0427940857850571</v>
      </c>
      <c r="Y29" s="38">
        <f t="shared" si="10"/>
        <v>3.3043387718338857</v>
      </c>
      <c r="Z29" s="22">
        <f t="shared" si="3"/>
        <v>18.015029490588212</v>
      </c>
      <c r="AA29" s="33">
        <f t="shared" si="6"/>
        <v>5.3136184172902237</v>
      </c>
    </row>
    <row r="30" spans="1:27" s="46" customFormat="1" ht="21.75" customHeight="1" x14ac:dyDescent="0.2">
      <c r="A30" s="17" t="s">
        <v>49</v>
      </c>
      <c r="B30" s="18">
        <v>133</v>
      </c>
      <c r="C30" s="19">
        <v>3949</v>
      </c>
      <c r="D30" s="20">
        <v>1215180</v>
      </c>
      <c r="E30" s="30">
        <f t="shared" si="11"/>
        <v>1.5267175572519085</v>
      </c>
      <c r="F30" s="30">
        <f t="shared" si="11"/>
        <v>-0.25258903763576662</v>
      </c>
      <c r="G30" s="30">
        <f t="shared" si="11"/>
        <v>-8.0293263521659863</v>
      </c>
      <c r="H30" s="18">
        <v>39727</v>
      </c>
      <c r="I30" s="20">
        <v>105158</v>
      </c>
      <c r="J30" s="18">
        <v>5332</v>
      </c>
      <c r="K30" s="20">
        <v>21537</v>
      </c>
      <c r="L30" s="21">
        <f t="shared" si="12"/>
        <v>45059</v>
      </c>
      <c r="M30" s="20">
        <f t="shared" si="12"/>
        <v>126695</v>
      </c>
      <c r="N30" s="32">
        <f t="shared" si="9"/>
        <v>-34.393011081201593</v>
      </c>
      <c r="O30" s="33">
        <f t="shared" si="9"/>
        <v>-32.731599350076124</v>
      </c>
      <c r="P30" s="32">
        <f t="shared" si="9"/>
        <v>-76.205988665268421</v>
      </c>
      <c r="Q30" s="33">
        <f t="shared" si="9"/>
        <v>-73.639245541670235</v>
      </c>
      <c r="R30" s="32">
        <f t="shared" si="9"/>
        <v>-45.687182083363467</v>
      </c>
      <c r="S30" s="33">
        <f t="shared" si="9"/>
        <v>-46.772845097404918</v>
      </c>
      <c r="T30" s="47">
        <f t="shared" si="0"/>
        <v>2.6470158834042339</v>
      </c>
      <c r="U30" s="48">
        <f t="shared" si="1"/>
        <v>4.0391972993248313</v>
      </c>
      <c r="V30" s="49">
        <f t="shared" si="2"/>
        <v>2.8117579173971903</v>
      </c>
      <c r="W30" s="36">
        <f t="shared" si="10"/>
        <v>2.5323700393898441</v>
      </c>
      <c r="X30" s="37">
        <f t="shared" si="10"/>
        <v>10.787349335467308</v>
      </c>
      <c r="Y30" s="38">
        <f t="shared" si="10"/>
        <v>-1.9989075427973757</v>
      </c>
      <c r="Z30" s="22">
        <f t="shared" si="3"/>
        <v>10.42602741980612</v>
      </c>
      <c r="AA30" s="33">
        <f t="shared" si="6"/>
        <v>-42.125948640533153</v>
      </c>
    </row>
    <row r="31" spans="1:27" s="46" customFormat="1" ht="21.75" customHeight="1" x14ac:dyDescent="0.2">
      <c r="A31" s="17" t="s">
        <v>51</v>
      </c>
      <c r="B31" s="18">
        <v>133</v>
      </c>
      <c r="C31" s="19">
        <v>3890</v>
      </c>
      <c r="D31" s="20">
        <v>1335095</v>
      </c>
      <c r="E31" s="30">
        <f t="shared" si="11"/>
        <v>0</v>
      </c>
      <c r="F31" s="30">
        <f t="shared" si="11"/>
        <v>-1.494049126361104</v>
      </c>
      <c r="G31" s="30">
        <f t="shared" si="11"/>
        <v>9.868085386527099</v>
      </c>
      <c r="H31" s="18">
        <v>51753</v>
      </c>
      <c r="I31" s="20">
        <v>135378</v>
      </c>
      <c r="J31" s="18">
        <v>10292</v>
      </c>
      <c r="K31" s="20">
        <v>40462</v>
      </c>
      <c r="L31" s="21">
        <f t="shared" si="12"/>
        <v>62045</v>
      </c>
      <c r="M31" s="20">
        <f t="shared" si="12"/>
        <v>175840</v>
      </c>
      <c r="N31" s="32">
        <f t="shared" si="9"/>
        <v>30.271603695219877</v>
      </c>
      <c r="O31" s="33">
        <f t="shared" si="9"/>
        <v>28.73770897126229</v>
      </c>
      <c r="P31" s="32">
        <f t="shared" si="9"/>
        <v>93.023255813953483</v>
      </c>
      <c r="Q31" s="33">
        <f t="shared" si="9"/>
        <v>87.872034173747508</v>
      </c>
      <c r="R31" s="32">
        <f t="shared" si="9"/>
        <v>37.697241394615951</v>
      </c>
      <c r="S31" s="33">
        <f t="shared" si="9"/>
        <v>38.790007498322744</v>
      </c>
      <c r="T31" s="47">
        <f t="shared" si="0"/>
        <v>2.6158483566170077</v>
      </c>
      <c r="U31" s="48">
        <f t="shared" si="1"/>
        <v>3.931403031480762</v>
      </c>
      <c r="V31" s="49">
        <f t="shared" si="2"/>
        <v>2.8340720444838423</v>
      </c>
      <c r="W31" s="36">
        <f t="shared" si="10"/>
        <v>-1.177459001384713</v>
      </c>
      <c r="X31" s="37">
        <f t="shared" si="10"/>
        <v>-2.668705187094663</v>
      </c>
      <c r="Y31" s="38">
        <f t="shared" si="10"/>
        <v>0.79360057807920925</v>
      </c>
      <c r="Z31" s="22">
        <f t="shared" si="3"/>
        <v>13.170598346934112</v>
      </c>
      <c r="AA31" s="33">
        <f t="shared" si="6"/>
        <v>26.324225101443567</v>
      </c>
    </row>
    <row r="32" spans="1:27" s="46" customFormat="1" ht="21.75" customHeight="1" x14ac:dyDescent="0.2">
      <c r="A32" s="17" t="s">
        <v>52</v>
      </c>
      <c r="B32" s="18">
        <v>135</v>
      </c>
      <c r="C32" s="19">
        <v>3831</v>
      </c>
      <c r="D32" s="20">
        <v>1332673</v>
      </c>
      <c r="E32" s="30">
        <f t="shared" si="11"/>
        <v>1.5037593984962405</v>
      </c>
      <c r="F32" s="30">
        <f t="shared" si="11"/>
        <v>-1.5167095115681235</v>
      </c>
      <c r="G32" s="30">
        <f t="shared" si="11"/>
        <v>-0.18141031162576446</v>
      </c>
      <c r="H32" s="18">
        <v>55293</v>
      </c>
      <c r="I32" s="20">
        <v>139514</v>
      </c>
      <c r="J32" s="18">
        <v>22715</v>
      </c>
      <c r="K32" s="20">
        <v>81488</v>
      </c>
      <c r="L32" s="21">
        <f t="shared" si="12"/>
        <v>78008</v>
      </c>
      <c r="M32" s="20">
        <f t="shared" si="12"/>
        <v>221002</v>
      </c>
      <c r="N32" s="32">
        <f t="shared" si="9"/>
        <v>6.8401831777867947</v>
      </c>
      <c r="O32" s="33">
        <f t="shared" si="9"/>
        <v>3.0551492857037332</v>
      </c>
      <c r="P32" s="32">
        <f t="shared" si="9"/>
        <v>120.705402254178</v>
      </c>
      <c r="Q32" s="33">
        <f t="shared" si="9"/>
        <v>101.39390044980476</v>
      </c>
      <c r="R32" s="32">
        <f t="shared" si="9"/>
        <v>25.728100572165364</v>
      </c>
      <c r="S32" s="33">
        <f t="shared" si="9"/>
        <v>25.683575978161965</v>
      </c>
      <c r="T32" s="47">
        <f t="shared" si="0"/>
        <v>2.5231765322916102</v>
      </c>
      <c r="U32" s="48">
        <f t="shared" si="1"/>
        <v>3.5874092009685228</v>
      </c>
      <c r="V32" s="49">
        <f t="shared" si="2"/>
        <v>2.8330684032406932</v>
      </c>
      <c r="W32" s="36">
        <f t="shared" si="10"/>
        <v>-3.5427062922426789</v>
      </c>
      <c r="X32" s="37">
        <f t="shared" si="10"/>
        <v>-8.7498999150609595</v>
      </c>
      <c r="Y32" s="38">
        <f t="shared" si="10"/>
        <v>-3.5413399073695763E-2</v>
      </c>
      <c r="Z32" s="22">
        <f t="shared" si="3"/>
        <v>16.583362910481416</v>
      </c>
      <c r="AA32" s="33">
        <f t="shared" si="6"/>
        <v>25.911993317613671</v>
      </c>
    </row>
    <row r="33" spans="1:27" s="46" customFormat="1" ht="21.75" customHeight="1" x14ac:dyDescent="0.2">
      <c r="A33" s="17" t="s">
        <v>53</v>
      </c>
      <c r="B33" s="18">
        <v>139</v>
      </c>
      <c r="C33" s="19">
        <v>4028</v>
      </c>
      <c r="D33" s="20">
        <v>1313413</v>
      </c>
      <c r="E33" s="30">
        <f t="shared" ref="E33:E34" si="13">(B33-B32)*100/B32</f>
        <v>2.9629629629629628</v>
      </c>
      <c r="F33" s="30">
        <f t="shared" ref="F33:F34" si="14">(C33-C32)*100/C32</f>
        <v>5.1422605063951972</v>
      </c>
      <c r="G33" s="30">
        <f t="shared" ref="G33:G34" si="15">(D33-D32)*100/D32</f>
        <v>-1.4452157430967687</v>
      </c>
      <c r="H33" s="18">
        <v>56161</v>
      </c>
      <c r="I33" s="20">
        <v>137379</v>
      </c>
      <c r="J33" s="18">
        <v>24275</v>
      </c>
      <c r="K33" s="20">
        <v>87628</v>
      </c>
      <c r="L33" s="21">
        <f t="shared" ref="L33:L34" si="16">H33+J33</f>
        <v>80436</v>
      </c>
      <c r="M33" s="20">
        <f t="shared" ref="M33:M34" si="17">I33+K33</f>
        <v>225007</v>
      </c>
      <c r="N33" s="32">
        <f t="shared" ref="N33:N34" si="18">(H33-H32)*100/H32</f>
        <v>1.5698189644258767</v>
      </c>
      <c r="O33" s="33">
        <f t="shared" ref="O33:O34" si="19">(I33-I32)*100/I32</f>
        <v>-1.5303123700847228</v>
      </c>
      <c r="P33" s="32">
        <f t="shared" ref="P33:P34" si="20">(J33-J32)*100/J32</f>
        <v>6.8677085626238172</v>
      </c>
      <c r="Q33" s="33">
        <f t="shared" ref="Q33:Q34" si="21">(K33-K32)*100/K32</f>
        <v>7.5348517573139606</v>
      </c>
      <c r="R33" s="32">
        <f t="shared" ref="R33:R34" si="22">(L33-L32)*100/L32</f>
        <v>3.112501281919803</v>
      </c>
      <c r="S33" s="33">
        <f t="shared" ref="S33:S34" si="23">(M33-M32)*100/M32</f>
        <v>1.812200794562945</v>
      </c>
      <c r="T33" s="47">
        <f t="shared" ref="T33:T34" si="24">I33/H33</f>
        <v>2.4461637079111838</v>
      </c>
      <c r="U33" s="48">
        <f t="shared" ref="U33:U34" si="25">K33/J33</f>
        <v>3.6098043254376933</v>
      </c>
      <c r="V33" s="49">
        <f t="shared" ref="V33:V34" si="26">M33/L33</f>
        <v>2.7973419861753444</v>
      </c>
      <c r="W33" s="36">
        <f t="shared" ref="W33:W34" si="27">(T33-T32)*100/T32</f>
        <v>-3.0522170523867995</v>
      </c>
      <c r="X33" s="37">
        <f t="shared" ref="X33:X34" si="28">(U33-U32)*100/U32</f>
        <v>0.62427014077803755</v>
      </c>
      <c r="Y33" s="38">
        <f t="shared" ref="Y33:Y34" si="29">(V33-V32)*100/V32</f>
        <v>-1.2610502811891897</v>
      </c>
      <c r="Z33" s="22">
        <f t="shared" ref="Z33:Z34" si="30">(M33/D33)*100</f>
        <v>17.131473496912246</v>
      </c>
      <c r="AA33" s="33">
        <f t="shared" ref="AA33:AA34" si="31">(Z33-Z32)*100/Z32</f>
        <v>3.3051835709655752</v>
      </c>
    </row>
    <row r="34" spans="1:27" s="46" customFormat="1" ht="21.75" customHeight="1" x14ac:dyDescent="0.2">
      <c r="A34" s="23" t="s">
        <v>54</v>
      </c>
      <c r="B34" s="24">
        <v>143</v>
      </c>
      <c r="C34" s="25">
        <v>4149</v>
      </c>
      <c r="D34" s="26">
        <v>1440578</v>
      </c>
      <c r="E34" s="31">
        <f t="shared" si="13"/>
        <v>2.8776978417266186</v>
      </c>
      <c r="F34" s="31">
        <f t="shared" si="14"/>
        <v>3.0039721946375373</v>
      </c>
      <c r="G34" s="31">
        <f t="shared" si="15"/>
        <v>9.6820269024290155</v>
      </c>
      <c r="H34" s="24">
        <v>59315</v>
      </c>
      <c r="I34" s="26">
        <v>135560</v>
      </c>
      <c r="J34" s="24">
        <v>28535</v>
      </c>
      <c r="K34" s="26">
        <v>94794</v>
      </c>
      <c r="L34" s="27">
        <f t="shared" si="16"/>
        <v>87850</v>
      </c>
      <c r="M34" s="26">
        <f t="shared" si="17"/>
        <v>230354</v>
      </c>
      <c r="N34" s="34">
        <f t="shared" si="18"/>
        <v>5.6159968661526678</v>
      </c>
      <c r="O34" s="35">
        <f t="shared" si="19"/>
        <v>-1.3240742762722104</v>
      </c>
      <c r="P34" s="34">
        <f t="shared" si="20"/>
        <v>17.548918640576726</v>
      </c>
      <c r="Q34" s="35">
        <f t="shared" si="21"/>
        <v>8.1777514036609311</v>
      </c>
      <c r="R34" s="34">
        <f t="shared" si="22"/>
        <v>9.2172659008404203</v>
      </c>
      <c r="S34" s="35">
        <f t="shared" si="23"/>
        <v>2.3763705129173758</v>
      </c>
      <c r="T34" s="50">
        <f t="shared" si="24"/>
        <v>2.2854252718536627</v>
      </c>
      <c r="U34" s="51">
        <f t="shared" si="25"/>
        <v>3.3220255826178375</v>
      </c>
      <c r="V34" s="52">
        <f t="shared" si="26"/>
        <v>2.6221286283437677</v>
      </c>
      <c r="W34" s="39">
        <f t="shared" si="27"/>
        <v>-6.5710416493251804</v>
      </c>
      <c r="X34" s="40">
        <f t="shared" si="28"/>
        <v>-7.9721424452823264</v>
      </c>
      <c r="Y34" s="41">
        <f t="shared" si="29"/>
        <v>-6.2635658670800023</v>
      </c>
      <c r="Z34" s="28">
        <f t="shared" si="30"/>
        <v>15.990387191807734</v>
      </c>
      <c r="AA34" s="35">
        <f t="shared" si="31"/>
        <v>-6.6607598307885176</v>
      </c>
    </row>
  </sheetData>
  <mergeCells count="25">
    <mergeCell ref="N7:S7"/>
    <mergeCell ref="N8:O8"/>
    <mergeCell ref="P8:Q8"/>
    <mergeCell ref="R8:S8"/>
    <mergeCell ref="B6:G7"/>
    <mergeCell ref="E8:G8"/>
    <mergeCell ref="B8:B9"/>
    <mergeCell ref="C8:C9"/>
    <mergeCell ref="D8:D9"/>
    <mergeCell ref="Z8:Z9"/>
    <mergeCell ref="W7:Y8"/>
    <mergeCell ref="H7:I8"/>
    <mergeCell ref="J7:K8"/>
    <mergeCell ref="A1:AA1"/>
    <mergeCell ref="A2:AA2"/>
    <mergeCell ref="A4:AA4"/>
    <mergeCell ref="A3:AA3"/>
    <mergeCell ref="A5:AA5"/>
    <mergeCell ref="AA8:AA9"/>
    <mergeCell ref="T6:Y6"/>
    <mergeCell ref="A6:A9"/>
    <mergeCell ref="Z6:AA7"/>
    <mergeCell ref="T7:V8"/>
    <mergeCell ref="L7:M8"/>
    <mergeCell ref="H6:S6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Country house</vt:lpstr>
      <vt:lpstr>'Country house'!Titoli_stampa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2025-04-30T11:14:22Z</cp:lastPrinted>
  <dcterms:created xsi:type="dcterms:W3CDTF">1998-12-02T12:24:42Z</dcterms:created>
  <dcterms:modified xsi:type="dcterms:W3CDTF">2025-04-30T11:14:35Z</dcterms:modified>
</cp:coreProperties>
</file>