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13_ncr:1_{0C854F8F-9387-4734-88F9-30561E66D747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CSS" sheetId="1" r:id="rId1"/>
  </sheets>
  <definedNames>
    <definedName name="_xlnm.Print_Titles" localSheetId="0">CSS!$1:$9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  <c r="L33" i="1"/>
  <c r="M33" i="1"/>
  <c r="V33" i="1" s="1"/>
  <c r="N33" i="1"/>
  <c r="O33" i="1"/>
  <c r="P33" i="1"/>
  <c r="Q33" i="1"/>
  <c r="R33" i="1"/>
  <c r="S33" i="1"/>
  <c r="T33" i="1"/>
  <c r="U33" i="1"/>
  <c r="X33" i="1" s="1"/>
  <c r="E34" i="1"/>
  <c r="F34" i="1"/>
  <c r="G34" i="1"/>
  <c r="L34" i="1"/>
  <c r="R34" i="1" s="1"/>
  <c r="M34" i="1"/>
  <c r="Z34" i="1" s="1"/>
  <c r="N34" i="1"/>
  <c r="O34" i="1"/>
  <c r="P34" i="1"/>
  <c r="Q34" i="1"/>
  <c r="T34" i="1"/>
  <c r="U34" i="1"/>
  <c r="X34" i="1" s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U32" i="1"/>
  <c r="T32" i="1"/>
  <c r="Q32" i="1"/>
  <c r="P32" i="1"/>
  <c r="O32" i="1"/>
  <c r="N32" i="1"/>
  <c r="M32" i="1"/>
  <c r="L32" i="1"/>
  <c r="U31" i="1"/>
  <c r="T31" i="1"/>
  <c r="Q31" i="1"/>
  <c r="P31" i="1"/>
  <c r="O31" i="1"/>
  <c r="N31" i="1"/>
  <c r="M31" i="1"/>
  <c r="Z31" i="1" s="1"/>
  <c r="AA31" i="1" s="1"/>
  <c r="L31" i="1"/>
  <c r="Z30" i="1"/>
  <c r="AA30" i="1" s="1"/>
  <c r="U30" i="1"/>
  <c r="T30" i="1"/>
  <c r="S30" i="1"/>
  <c r="Q30" i="1"/>
  <c r="P30" i="1"/>
  <c r="O30" i="1"/>
  <c r="N30" i="1"/>
  <c r="M30" i="1"/>
  <c r="L30" i="1"/>
  <c r="V30" i="1" s="1"/>
  <c r="Z29" i="1"/>
  <c r="U29" i="1"/>
  <c r="X30" i="1" s="1"/>
  <c r="T29" i="1"/>
  <c r="W30" i="1" s="1"/>
  <c r="S29" i="1"/>
  <c r="Q29" i="1"/>
  <c r="P29" i="1"/>
  <c r="O29" i="1"/>
  <c r="N29" i="1"/>
  <c r="M29" i="1"/>
  <c r="L29" i="1"/>
  <c r="V29" i="1" s="1"/>
  <c r="Z28" i="1"/>
  <c r="AA29" i="1" s="1"/>
  <c r="U28" i="1"/>
  <c r="X29" i="1" s="1"/>
  <c r="T28" i="1"/>
  <c r="W28" i="1" s="1"/>
  <c r="S28" i="1"/>
  <c r="Q28" i="1"/>
  <c r="P28" i="1"/>
  <c r="O28" i="1"/>
  <c r="N28" i="1"/>
  <c r="M28" i="1"/>
  <c r="L28" i="1"/>
  <c r="U27" i="1"/>
  <c r="X27" i="1" s="1"/>
  <c r="T27" i="1"/>
  <c r="W27" i="1" s="1"/>
  <c r="S27" i="1"/>
  <c r="Q27" i="1"/>
  <c r="P27" i="1"/>
  <c r="O27" i="1"/>
  <c r="N27" i="1"/>
  <c r="M27" i="1"/>
  <c r="Z27" i="1" s="1"/>
  <c r="AA27" i="1" s="1"/>
  <c r="L27" i="1"/>
  <c r="V27" i="1" s="1"/>
  <c r="U26" i="1"/>
  <c r="X26" i="1" s="1"/>
  <c r="T26" i="1"/>
  <c r="W26" i="1" s="1"/>
  <c r="S26" i="1"/>
  <c r="Q26" i="1"/>
  <c r="P26" i="1"/>
  <c r="O26" i="1"/>
  <c r="N26" i="1"/>
  <c r="M26" i="1"/>
  <c r="Z26" i="1" s="1"/>
  <c r="AA26" i="1" s="1"/>
  <c r="L26" i="1"/>
  <c r="Z25" i="1"/>
  <c r="AA25" i="1" s="1"/>
  <c r="U25" i="1"/>
  <c r="X25" i="1" s="1"/>
  <c r="T25" i="1"/>
  <c r="W25" i="1" s="1"/>
  <c r="Q25" i="1"/>
  <c r="P25" i="1"/>
  <c r="O25" i="1"/>
  <c r="N25" i="1"/>
  <c r="M25" i="1"/>
  <c r="S25" i="1" s="1"/>
  <c r="L25" i="1"/>
  <c r="V25" i="1" s="1"/>
  <c r="Z24" i="1"/>
  <c r="AA24" i="1" s="1"/>
  <c r="W24" i="1"/>
  <c r="U24" i="1"/>
  <c r="X24" i="1" s="1"/>
  <c r="T24" i="1"/>
  <c r="Q24" i="1"/>
  <c r="P24" i="1"/>
  <c r="O24" i="1"/>
  <c r="N24" i="1"/>
  <c r="M24" i="1"/>
  <c r="S24" i="1" s="1"/>
  <c r="L24" i="1"/>
  <c r="V24" i="1" s="1"/>
  <c r="Z23" i="1"/>
  <c r="AA23" i="1" s="1"/>
  <c r="X23" i="1"/>
  <c r="W23" i="1"/>
  <c r="U23" i="1"/>
  <c r="T23" i="1"/>
  <c r="Q23" i="1"/>
  <c r="P23" i="1"/>
  <c r="O23" i="1"/>
  <c r="N23" i="1"/>
  <c r="M23" i="1"/>
  <c r="S23" i="1" s="1"/>
  <c r="L23" i="1"/>
  <c r="V23" i="1" s="1"/>
  <c r="Z22" i="1"/>
  <c r="AA22" i="1" s="1"/>
  <c r="X22" i="1"/>
  <c r="U22" i="1"/>
  <c r="T22" i="1"/>
  <c r="W22" i="1" s="1"/>
  <c r="Q22" i="1"/>
  <c r="P22" i="1"/>
  <c r="O22" i="1"/>
  <c r="N22" i="1"/>
  <c r="M22" i="1"/>
  <c r="S22" i="1" s="1"/>
  <c r="L22" i="1"/>
  <c r="V22" i="1" s="1"/>
  <c r="Z21" i="1"/>
  <c r="U21" i="1"/>
  <c r="X21" i="1" s="1"/>
  <c r="T21" i="1"/>
  <c r="W21" i="1" s="1"/>
  <c r="Q21" i="1"/>
  <c r="P21" i="1"/>
  <c r="O21" i="1"/>
  <c r="N21" i="1"/>
  <c r="M21" i="1"/>
  <c r="S21" i="1" s="1"/>
  <c r="L21" i="1"/>
  <c r="V21" i="1" s="1"/>
  <c r="U20" i="1"/>
  <c r="X20" i="1" s="1"/>
  <c r="T20" i="1"/>
  <c r="W20" i="1" s="1"/>
  <c r="Q20" i="1"/>
  <c r="P20" i="1"/>
  <c r="O20" i="1"/>
  <c r="N20" i="1"/>
  <c r="M20" i="1"/>
  <c r="Z20" i="1" s="1"/>
  <c r="AA20" i="1" s="1"/>
  <c r="L20" i="1"/>
  <c r="V20" i="1" s="1"/>
  <c r="U19" i="1"/>
  <c r="X19" i="1" s="1"/>
  <c r="T19" i="1"/>
  <c r="Q19" i="1"/>
  <c r="P19" i="1"/>
  <c r="O19" i="1"/>
  <c r="N19" i="1"/>
  <c r="M19" i="1"/>
  <c r="Z19" i="1" s="1"/>
  <c r="AA19" i="1" s="1"/>
  <c r="L19" i="1"/>
  <c r="Z18" i="1"/>
  <c r="AA18" i="1" s="1"/>
  <c r="U18" i="1"/>
  <c r="T18" i="1"/>
  <c r="W19" i="1" s="1"/>
  <c r="S18" i="1"/>
  <c r="Q18" i="1"/>
  <c r="P18" i="1"/>
  <c r="O18" i="1"/>
  <c r="N18" i="1"/>
  <c r="M18" i="1"/>
  <c r="L18" i="1"/>
  <c r="Z17" i="1"/>
  <c r="AA17" i="1" s="1"/>
  <c r="U17" i="1"/>
  <c r="X18" i="1" s="1"/>
  <c r="T17" i="1"/>
  <c r="W18" i="1" s="1"/>
  <c r="S17" i="1"/>
  <c r="Q17" i="1"/>
  <c r="P17" i="1"/>
  <c r="O17" i="1"/>
  <c r="N17" i="1"/>
  <c r="M17" i="1"/>
  <c r="L17" i="1"/>
  <c r="V17" i="1" s="1"/>
  <c r="Z16" i="1"/>
  <c r="AA16" i="1" s="1"/>
  <c r="U16" i="1"/>
  <c r="X17" i="1" s="1"/>
  <c r="T16" i="1"/>
  <c r="W16" i="1" s="1"/>
  <c r="S16" i="1"/>
  <c r="Q16" i="1"/>
  <c r="P16" i="1"/>
  <c r="O16" i="1"/>
  <c r="N16" i="1"/>
  <c r="M16" i="1"/>
  <c r="L16" i="1"/>
  <c r="V16" i="1" s="1"/>
  <c r="U15" i="1"/>
  <c r="X15" i="1" s="1"/>
  <c r="T15" i="1"/>
  <c r="W15" i="1" s="1"/>
  <c r="S15" i="1"/>
  <c r="Q15" i="1"/>
  <c r="P15" i="1"/>
  <c r="O15" i="1"/>
  <c r="N15" i="1"/>
  <c r="M15" i="1"/>
  <c r="Z15" i="1" s="1"/>
  <c r="L15" i="1"/>
  <c r="V15" i="1" s="1"/>
  <c r="U14" i="1"/>
  <c r="X14" i="1" s="1"/>
  <c r="T14" i="1"/>
  <c r="W14" i="1" s="1"/>
  <c r="S14" i="1"/>
  <c r="Q14" i="1"/>
  <c r="P14" i="1"/>
  <c r="O14" i="1"/>
  <c r="N14" i="1"/>
  <c r="M14" i="1"/>
  <c r="Z14" i="1" s="1"/>
  <c r="AA14" i="1" s="1"/>
  <c r="L14" i="1"/>
  <c r="Z13" i="1"/>
  <c r="AA13" i="1" s="1"/>
  <c r="U13" i="1"/>
  <c r="X13" i="1" s="1"/>
  <c r="T13" i="1"/>
  <c r="W13" i="1" s="1"/>
  <c r="Q13" i="1"/>
  <c r="P13" i="1"/>
  <c r="O13" i="1"/>
  <c r="N13" i="1"/>
  <c r="M13" i="1"/>
  <c r="S13" i="1" s="1"/>
  <c r="L13" i="1"/>
  <c r="V13" i="1" s="1"/>
  <c r="Z12" i="1"/>
  <c r="AA12" i="1" s="1"/>
  <c r="W12" i="1"/>
  <c r="U12" i="1"/>
  <c r="X12" i="1" s="1"/>
  <c r="T12" i="1"/>
  <c r="Q12" i="1"/>
  <c r="P12" i="1"/>
  <c r="O12" i="1"/>
  <c r="N12" i="1"/>
  <c r="M12" i="1"/>
  <c r="S12" i="1" s="1"/>
  <c r="L12" i="1"/>
  <c r="V12" i="1" s="1"/>
  <c r="Y12" i="1" s="1"/>
  <c r="Z11" i="1"/>
  <c r="W11" i="1"/>
  <c r="U11" i="1"/>
  <c r="X11" i="1" s="1"/>
  <c r="T11" i="1"/>
  <c r="Q11" i="1"/>
  <c r="P11" i="1"/>
  <c r="O11" i="1"/>
  <c r="N11" i="1"/>
  <c r="M11" i="1"/>
  <c r="L11" i="1"/>
  <c r="V11" i="1" s="1"/>
  <c r="U10" i="1"/>
  <c r="T10" i="1"/>
  <c r="M10" i="1"/>
  <c r="L10" i="1"/>
  <c r="X32" i="1" l="1"/>
  <c r="W33" i="1"/>
  <c r="Z33" i="1"/>
  <c r="V34" i="1"/>
  <c r="Y34" i="1" s="1"/>
  <c r="W34" i="1"/>
  <c r="S34" i="1"/>
  <c r="AA15" i="1"/>
  <c r="AA21" i="1"/>
  <c r="S19" i="1"/>
  <c r="Y24" i="1"/>
  <c r="S31" i="1"/>
  <c r="V14" i="1"/>
  <c r="Y15" i="1" s="1"/>
  <c r="X16" i="1"/>
  <c r="W17" i="1"/>
  <c r="S20" i="1"/>
  <c r="V26" i="1"/>
  <c r="Y27" i="1" s="1"/>
  <c r="X28" i="1"/>
  <c r="W29" i="1"/>
  <c r="W31" i="1"/>
  <c r="V28" i="1"/>
  <c r="Y28" i="1" s="1"/>
  <c r="AA28" i="1"/>
  <c r="X31" i="1"/>
  <c r="V10" i="1"/>
  <c r="Y11" i="1" s="1"/>
  <c r="Y16" i="1"/>
  <c r="V18" i="1"/>
  <c r="V19" i="1"/>
  <c r="Y19" i="1" s="1"/>
  <c r="V31" i="1"/>
  <c r="Y31" i="1" s="1"/>
  <c r="W32" i="1"/>
  <c r="S32" i="1"/>
  <c r="Z32" i="1"/>
  <c r="AA32" i="1" s="1"/>
  <c r="V32" i="1"/>
  <c r="Y33" i="1" s="1"/>
  <c r="Y13" i="1"/>
  <c r="Y17" i="1"/>
  <c r="Y21" i="1"/>
  <c r="Y25" i="1"/>
  <c r="Y29" i="1"/>
  <c r="Y14" i="1"/>
  <c r="Y18" i="1"/>
  <c r="Y22" i="1"/>
  <c r="Y26" i="1"/>
  <c r="Y30" i="1"/>
  <c r="Y23" i="1"/>
  <c r="Z10" i="1"/>
  <c r="AA11" i="1" s="1"/>
  <c r="S11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AA33" i="1" l="1"/>
  <c r="AA34" i="1"/>
  <c r="Y32" i="1"/>
  <c r="Y20" i="1"/>
</calcChain>
</file>

<file path=xl/sharedStrings.xml><?xml version="1.0" encoding="utf-8"?>
<sst xmlns="http://schemas.openxmlformats.org/spreadsheetml/2006/main" count="68" uniqueCount="55">
  <si>
    <t>ITALIANI</t>
  </si>
  <si>
    <t>STRANIERI</t>
  </si>
  <si>
    <t>TOTALE</t>
  </si>
  <si>
    <t>Arrivi</t>
  </si>
  <si>
    <t>Presenze</t>
  </si>
  <si>
    <t>Esercizi</t>
  </si>
  <si>
    <t>Letti</t>
  </si>
  <si>
    <t>Italiani</t>
  </si>
  <si>
    <t>Stranieri</t>
  </si>
  <si>
    <t>Totale</t>
  </si>
  <si>
    <t>2003</t>
  </si>
  <si>
    <t>2004</t>
  </si>
  <si>
    <t>MOVIMENTO TURISTICO</t>
  </si>
  <si>
    <t>2005</t>
  </si>
  <si>
    <t>2006</t>
  </si>
  <si>
    <t>2000</t>
  </si>
  <si>
    <t>VARIAZIONI %</t>
  </si>
  <si>
    <t>PERMANENZA MEDIA</t>
  </si>
  <si>
    <t>(giorni)</t>
  </si>
  <si>
    <t>ANNO</t>
  </si>
  <si>
    <t>2007</t>
  </si>
  <si>
    <t>2009</t>
  </si>
  <si>
    <t>2010</t>
  </si>
  <si>
    <t>2011</t>
  </si>
  <si>
    <t>2012</t>
  </si>
  <si>
    <t>TREND ANNUALE E ANALISI DELLA DOMANDA E DELL'OFFERTA TURISTICA</t>
  </si>
  <si>
    <r>
      <t>VARIAZIONI %</t>
    </r>
    <r>
      <rPr>
        <sz val="8"/>
        <rFont val="Verdana"/>
        <family val="2"/>
      </rPr>
      <t xml:space="preserve"> </t>
    </r>
  </si>
  <si>
    <t>Arr</t>
  </si>
  <si>
    <t>Pre</t>
  </si>
  <si>
    <t>2013</t>
  </si>
  <si>
    <r>
      <t>CONSISTENZA RICETTIVA</t>
    </r>
    <r>
      <rPr>
        <sz val="9"/>
        <rFont val="Verdana"/>
        <family val="2"/>
      </rPr>
      <t xml:space="preserve">                                                          </t>
    </r>
    <r>
      <rPr>
        <sz val="8"/>
        <rFont val="Verdana"/>
        <family val="2"/>
      </rPr>
      <t>(al 31 dicembre)</t>
    </r>
  </si>
  <si>
    <t>IUM - Indice di Utilizzo Medio</t>
  </si>
  <si>
    <t>G.L. NETTE</t>
  </si>
  <si>
    <t>(%)</t>
  </si>
  <si>
    <t>Variazioni      %</t>
  </si>
  <si>
    <t>ITA</t>
  </si>
  <si>
    <t>STR</t>
  </si>
  <si>
    <t>TOT</t>
  </si>
  <si>
    <t>Intera Regione</t>
  </si>
  <si>
    <t>2014</t>
  </si>
  <si>
    <t>2015</t>
  </si>
  <si>
    <t>2016</t>
  </si>
  <si>
    <t>SERVIZIO TURISMO  -  STATISTICHE DEL TURISMO</t>
  </si>
  <si>
    <t>CENTRI SOGGIORNO STUDIO</t>
  </si>
  <si>
    <t>2017</t>
  </si>
  <si>
    <t>2018</t>
  </si>
  <si>
    <t>Regione Umbria</t>
  </si>
  <si>
    <t>N. Es.</t>
  </si>
  <si>
    <t>2019</t>
  </si>
  <si>
    <t>2020</t>
  </si>
  <si>
    <t>G.L.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</si>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</sst>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_ ;[Red]\-#,##0.00\ "/>
  </numFmts>
  <fonts count="12" x14ac:knownFonts="1">
    <font>
      <sz val="10"/>
      <name val="Arial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name val="Calibri"/>
      <family val="2"/>
    </font>
    <font>
      <sz val="18"/>
      <name val="Verdana"/>
      <family val="2"/>
    </font>
    <font>
      <i/>
      <sz val="12"/>
      <name val="Verdana"/>
      <family val="2"/>
    </font>
    <font>
      <sz val="11"/>
      <name val="Verdana"/>
      <family val="2"/>
    </font>
  </fonts>
  <fills count="10">
    <fill>
      <patternFill patternType="none"/>
    </fill>
    <fill>
      <patternFill patternType="gray125"/>
    </fill>
    <fill>
      <patternFill patternType="gray0625">
        <bgColor indexed="47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indexed="42"/>
      </patternFill>
    </fill>
    <fill>
      <patternFill patternType="solid">
        <fgColor indexed="47"/>
        <bgColor indexed="64"/>
      </patternFill>
    </fill>
    <fill>
      <patternFill patternType="gray0625">
        <bgColor indexed="27"/>
      </patternFill>
    </fill>
    <fill>
      <patternFill patternType="solid">
        <fgColor indexed="43"/>
        <bgColor indexed="64"/>
      </patternFill>
    </fill>
    <fill>
      <patternFill patternType="gray0625">
        <b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49" fontId="6" fillId="0" borderId="14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right" vertical="center"/>
    </xf>
    <xf numFmtId="164" fontId="3" fillId="0" borderId="19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/>
    </xf>
    <xf numFmtId="165" fontId="2" fillId="0" borderId="18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0" fontId="1" fillId="0" borderId="0" xfId="0" applyFont="1"/>
    <xf numFmtId="165" fontId="3" fillId="0" borderId="3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zoomScaleNormal="100" workbookViewId="0">
      <selection activeCell="A4" sqref="A4:AA4"/>
    </sheetView>
  </sheetViews>
  <sheetFormatPr defaultColWidth="9.109375" defaultRowHeight="12.6" x14ac:dyDescent="0.2"/>
  <cols>
    <col min="1" max="1" width="7.109375" style="53" customWidth="1"/>
    <col min="2" max="2" width="7.109375" style="42" bestFit="1" customWidth="1"/>
    <col min="3" max="3" width="7.5546875" style="42" customWidth="1"/>
    <col min="4" max="4" width="8.88671875" style="42" customWidth="1"/>
    <col min="5" max="7" width="6.109375" style="42" customWidth="1"/>
    <col min="8" max="13" width="9.88671875" style="42" customWidth="1"/>
    <col min="14" max="19" width="6.88671875" style="42" customWidth="1"/>
    <col min="20" max="22" width="6.109375" style="42" customWidth="1"/>
    <col min="23" max="25" width="6.44140625" style="42" bestFit="1" customWidth="1"/>
    <col min="26" max="26" width="6" style="42" customWidth="1"/>
    <col min="27" max="27" width="6.88671875" style="42" customWidth="1"/>
    <col min="28" max="16384" width="9.109375" style="42"/>
  </cols>
  <sheetData>
    <row r="1" spans="1:27" ht="24" customHeight="1" x14ac:dyDescent="0.2">
      <c r="A1" s="54" t="s">
        <v>46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7" x14ac:dyDescent="0.2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27" ht="17.25" customHeight="1" x14ac:dyDescent="0.2">
      <c r="A3" s="57" t="s">
        <v>25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7" ht="23.25" customHeight="1" x14ac:dyDescent="0.2">
      <c r="A4" s="56" t="s">
        <v>43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</row>
    <row r="5" spans="1:27" ht="22.5" customHeight="1" x14ac:dyDescent="0.2">
      <c r="A5" s="81" t="s">
        <v>38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 spans="1:27" ht="24" customHeight="1" x14ac:dyDescent="0.2">
      <c r="A6" s="88" t="s">
        <v>19</v>
      </c>
      <c r="B6" s="72" t="s">
        <v>30</v>
      </c>
      <c r="C6" s="73"/>
      <c r="D6" s="73"/>
      <c r="E6" s="73"/>
      <c r="F6" s="73"/>
      <c r="G6" s="74"/>
      <c r="H6" s="92" t="s">
        <v>12</v>
      </c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  <c r="T6" s="85" t="s">
        <v>17</v>
      </c>
      <c r="U6" s="86"/>
      <c r="V6" s="86"/>
      <c r="W6" s="86"/>
      <c r="X6" s="86"/>
      <c r="Y6" s="87"/>
      <c r="Z6" s="91" t="s">
        <v>31</v>
      </c>
      <c r="AA6" s="91"/>
    </row>
    <row r="7" spans="1:27" ht="19.5" customHeight="1" x14ac:dyDescent="0.2">
      <c r="A7" s="89"/>
      <c r="B7" s="75"/>
      <c r="C7" s="76"/>
      <c r="D7" s="76"/>
      <c r="E7" s="76"/>
      <c r="F7" s="76"/>
      <c r="G7" s="77"/>
      <c r="H7" s="82" t="s">
        <v>0</v>
      </c>
      <c r="I7" s="82"/>
      <c r="J7" s="82" t="s">
        <v>1</v>
      </c>
      <c r="K7" s="82"/>
      <c r="L7" s="82" t="s">
        <v>2</v>
      </c>
      <c r="M7" s="82"/>
      <c r="N7" s="95" t="s">
        <v>26</v>
      </c>
      <c r="O7" s="96"/>
      <c r="P7" s="96"/>
      <c r="Q7" s="96"/>
      <c r="R7" s="96"/>
      <c r="S7" s="97"/>
      <c r="T7" s="83" t="s">
        <v>18</v>
      </c>
      <c r="U7" s="83"/>
      <c r="V7" s="83"/>
      <c r="W7" s="66" t="s">
        <v>16</v>
      </c>
      <c r="X7" s="67"/>
      <c r="Y7" s="68"/>
      <c r="Z7" s="91"/>
      <c r="AA7" s="91"/>
    </row>
    <row r="8" spans="1:27" s="1" customFormat="1" ht="18.75" customHeight="1" x14ac:dyDescent="0.25">
      <c r="A8" s="89"/>
      <c r="B8" s="58" t="s">
        <v>5</v>
      </c>
      <c r="C8" s="60" t="s">
        <v>6</v>
      </c>
      <c r="D8" s="62" t="s">
        <v>32</v>
      </c>
      <c r="E8" s="78" t="s">
        <v>16</v>
      </c>
      <c r="F8" s="79"/>
      <c r="G8" s="80"/>
      <c r="H8" s="82"/>
      <c r="I8" s="82"/>
      <c r="J8" s="82"/>
      <c r="K8" s="82"/>
      <c r="L8" s="82"/>
      <c r="M8" s="82"/>
      <c r="N8" s="98" t="s">
        <v>7</v>
      </c>
      <c r="O8" s="98"/>
      <c r="P8" s="98" t="s">
        <v>8</v>
      </c>
      <c r="Q8" s="98"/>
      <c r="R8" s="98" t="s">
        <v>9</v>
      </c>
      <c r="S8" s="98"/>
      <c r="T8" s="83"/>
      <c r="U8" s="83"/>
      <c r="V8" s="83"/>
      <c r="W8" s="69"/>
      <c r="X8" s="70"/>
      <c r="Y8" s="71"/>
      <c r="Z8" s="64" t="s">
        <v>33</v>
      </c>
      <c r="AA8" s="84" t="s">
        <v>34</v>
      </c>
    </row>
    <row r="9" spans="1:27" s="1" customFormat="1" ht="12.75" customHeight="1" x14ac:dyDescent="0.25">
      <c r="A9" s="90"/>
      <c r="B9" s="59"/>
      <c r="C9" s="61"/>
      <c r="D9" s="63"/>
      <c r="E9" s="29" t="s">
        <v>47</v>
      </c>
      <c r="F9" s="29" t="s">
        <v>6</v>
      </c>
      <c r="G9" s="29" t="s">
        <v>50</v>
      </c>
      <c r="H9" s="2" t="s">
        <v>3</v>
      </c>
      <c r="I9" s="2" t="s">
        <v>4</v>
      </c>
      <c r="J9" s="2" t="s">
        <v>3</v>
      </c>
      <c r="K9" s="2" t="s">
        <v>4</v>
      </c>
      <c r="L9" s="2" t="s">
        <v>3</v>
      </c>
      <c r="M9" s="2" t="s">
        <v>4</v>
      </c>
      <c r="N9" s="2" t="s">
        <v>27</v>
      </c>
      <c r="O9" s="2" t="s">
        <v>28</v>
      </c>
      <c r="P9" s="2" t="s">
        <v>27</v>
      </c>
      <c r="Q9" s="2" t="s">
        <v>28</v>
      </c>
      <c r="R9" s="2" t="s">
        <v>27</v>
      </c>
      <c r="S9" s="2" t="s">
        <v>28</v>
      </c>
      <c r="T9" s="3" t="s">
        <v>35</v>
      </c>
      <c r="U9" s="3" t="s">
        <v>36</v>
      </c>
      <c r="V9" s="3" t="s">
        <v>37</v>
      </c>
      <c r="W9" s="3" t="s">
        <v>35</v>
      </c>
      <c r="X9" s="3" t="s">
        <v>36</v>
      </c>
      <c r="Y9" s="3" t="s">
        <v>37</v>
      </c>
      <c r="Z9" s="65"/>
      <c r="AA9" s="84"/>
    </row>
    <row r="10" spans="1:27" s="46" customFormat="1" ht="21.75" customHeight="1" x14ac:dyDescent="0.2">
      <c r="A10" s="4" t="s">
        <v>15</v>
      </c>
      <c r="B10" s="5">
        <v>4</v>
      </c>
      <c r="C10" s="6">
        <v>173</v>
      </c>
      <c r="D10" s="7">
        <v>68151</v>
      </c>
      <c r="E10" s="8"/>
      <c r="F10" s="8"/>
      <c r="G10" s="8"/>
      <c r="H10" s="5">
        <v>1356</v>
      </c>
      <c r="I10" s="7">
        <v>8845</v>
      </c>
      <c r="J10" s="5">
        <v>172</v>
      </c>
      <c r="K10" s="7">
        <v>1580</v>
      </c>
      <c r="L10" s="9">
        <f>H10+J10</f>
        <v>1528</v>
      </c>
      <c r="M10" s="7">
        <f>I10+K10</f>
        <v>10425</v>
      </c>
      <c r="N10" s="10"/>
      <c r="O10" s="11"/>
      <c r="P10" s="10"/>
      <c r="Q10" s="11"/>
      <c r="R10" s="12"/>
      <c r="S10" s="11"/>
      <c r="T10" s="43">
        <f t="shared" ref="T10:T32" si="0">I10/H10</f>
        <v>6.522861356932153</v>
      </c>
      <c r="U10" s="44">
        <f t="shared" ref="U10:U32" si="1">K10/J10</f>
        <v>9.1860465116279073</v>
      </c>
      <c r="V10" s="45">
        <f t="shared" ref="V10:V32" si="2">M10/L10</f>
        <v>6.8226439790575917</v>
      </c>
      <c r="W10" s="13"/>
      <c r="X10" s="14"/>
      <c r="Y10" s="15"/>
      <c r="Z10" s="16">
        <f t="shared" ref="Z10:Z32" si="3">(M10/D10)*100</f>
        <v>15.296914205220761</v>
      </c>
      <c r="AA10" s="11"/>
    </row>
    <row r="11" spans="1:27" s="46" customFormat="1" ht="21.75" customHeight="1" x14ac:dyDescent="0.2">
      <c r="A11" s="17">
        <v>2001</v>
      </c>
      <c r="B11" s="18">
        <v>4</v>
      </c>
      <c r="C11" s="19">
        <v>172</v>
      </c>
      <c r="D11" s="20">
        <v>62854</v>
      </c>
      <c r="E11" s="30">
        <f>(B11-B10)*100/B10</f>
        <v>0</v>
      </c>
      <c r="F11" s="30">
        <f>(C11-C10)*100/C10</f>
        <v>-0.5780346820809249</v>
      </c>
      <c r="G11" s="30">
        <f>(D11-D10)*100/D10</f>
        <v>-7.7724464791419052</v>
      </c>
      <c r="H11" s="18">
        <v>1336</v>
      </c>
      <c r="I11" s="20">
        <v>9766</v>
      </c>
      <c r="J11" s="18">
        <v>56</v>
      </c>
      <c r="K11" s="20">
        <v>366</v>
      </c>
      <c r="L11" s="21">
        <f>H11+J11</f>
        <v>1392</v>
      </c>
      <c r="M11" s="20">
        <f>I11+K11</f>
        <v>10132</v>
      </c>
      <c r="N11" s="32">
        <f t="shared" ref="N11:S26" si="4">(H11-H10)*100/H10</f>
        <v>-1.4749262536873156</v>
      </c>
      <c r="O11" s="33">
        <f t="shared" si="4"/>
        <v>10.412662521198417</v>
      </c>
      <c r="P11" s="32">
        <f t="shared" si="4"/>
        <v>-67.441860465116278</v>
      </c>
      <c r="Q11" s="33">
        <f t="shared" si="4"/>
        <v>-76.835443037974684</v>
      </c>
      <c r="R11" s="32">
        <f>(L11-L10)*100/L10</f>
        <v>-8.9005235602094235</v>
      </c>
      <c r="S11" s="33">
        <f>(M11-M10)*100/M10</f>
        <v>-2.8105515587529974</v>
      </c>
      <c r="T11" s="47">
        <f t="shared" si="0"/>
        <v>7.3098802395209583</v>
      </c>
      <c r="U11" s="48">
        <f t="shared" si="1"/>
        <v>6.5357142857142856</v>
      </c>
      <c r="V11" s="49">
        <f t="shared" si="2"/>
        <v>7.2787356321839081</v>
      </c>
      <c r="W11" s="36">
        <f t="shared" ref="W11:Y26" si="5">(T11-T10)*100/T10</f>
        <v>12.065546690677445</v>
      </c>
      <c r="X11" s="37">
        <f t="shared" si="5"/>
        <v>-28.851717902350817</v>
      </c>
      <c r="Y11" s="38">
        <f t="shared" si="5"/>
        <v>6.6849692659665365</v>
      </c>
      <c r="Z11" s="22">
        <f t="shared" si="3"/>
        <v>16.119896903936105</v>
      </c>
      <c r="AA11" s="33">
        <f t="shared" ref="AA11:AA32" si="6">(Z11-Z10)*100/Z10</f>
        <v>5.3800569688392761</v>
      </c>
    </row>
    <row r="12" spans="1:27" s="46" customFormat="1" ht="21.75" customHeight="1" x14ac:dyDescent="0.2">
      <c r="A12" s="17">
        <v>2002</v>
      </c>
      <c r="B12" s="18">
        <v>4</v>
      </c>
      <c r="C12" s="19">
        <v>173</v>
      </c>
      <c r="D12" s="20">
        <v>63145</v>
      </c>
      <c r="E12" s="30">
        <f t="shared" ref="E12:G27" si="7">(B12-B11)*100/B11</f>
        <v>0</v>
      </c>
      <c r="F12" s="30">
        <f t="shared" si="7"/>
        <v>0.58139534883720934</v>
      </c>
      <c r="G12" s="30">
        <f t="shared" si="7"/>
        <v>0.46297769433926239</v>
      </c>
      <c r="H12" s="18">
        <v>1906</v>
      </c>
      <c r="I12" s="20">
        <v>9499</v>
      </c>
      <c r="J12" s="18">
        <v>240</v>
      </c>
      <c r="K12" s="20">
        <v>2340</v>
      </c>
      <c r="L12" s="21">
        <f t="shared" ref="L12:M27" si="8">H12+J12</f>
        <v>2146</v>
      </c>
      <c r="M12" s="20">
        <f t="shared" si="8"/>
        <v>11839</v>
      </c>
      <c r="N12" s="32">
        <f t="shared" si="4"/>
        <v>42.664670658682631</v>
      </c>
      <c r="O12" s="33">
        <f t="shared" si="4"/>
        <v>-2.7339750153594102</v>
      </c>
      <c r="P12" s="32">
        <f t="shared" si="4"/>
        <v>328.57142857142856</v>
      </c>
      <c r="Q12" s="33">
        <f t="shared" si="4"/>
        <v>539.34426229508199</v>
      </c>
      <c r="R12" s="32">
        <f>(L12-L11)*100/L11</f>
        <v>54.166666666666664</v>
      </c>
      <c r="S12" s="33">
        <f>(M12-M11)*100/M11</f>
        <v>16.847611527832608</v>
      </c>
      <c r="T12" s="47">
        <f t="shared" si="0"/>
        <v>4.9837355718782792</v>
      </c>
      <c r="U12" s="48">
        <f t="shared" si="1"/>
        <v>9.75</v>
      </c>
      <c r="V12" s="49">
        <f t="shared" si="2"/>
        <v>5.5167753960857411</v>
      </c>
      <c r="W12" s="36">
        <f t="shared" si="5"/>
        <v>-31.821925823987499</v>
      </c>
      <c r="X12" s="37">
        <f t="shared" si="5"/>
        <v>49.180327868852466</v>
      </c>
      <c r="Y12" s="38">
        <f t="shared" si="5"/>
        <v>-24.206954684649116</v>
      </c>
      <c r="Z12" s="22">
        <f t="shared" si="3"/>
        <v>18.748911236044023</v>
      </c>
      <c r="AA12" s="33">
        <f t="shared" si="6"/>
        <v>16.30912621696714</v>
      </c>
    </row>
    <row r="13" spans="1:27" s="46" customFormat="1" ht="21.75" customHeight="1" x14ac:dyDescent="0.2">
      <c r="A13" s="17" t="s">
        <v>10</v>
      </c>
      <c r="B13" s="18">
        <v>5</v>
      </c>
      <c r="C13" s="19">
        <v>198</v>
      </c>
      <c r="D13" s="20">
        <v>67870</v>
      </c>
      <c r="E13" s="30">
        <f t="shared" si="7"/>
        <v>25</v>
      </c>
      <c r="F13" s="30">
        <f t="shared" si="7"/>
        <v>14.450867052023121</v>
      </c>
      <c r="G13" s="30">
        <f t="shared" si="7"/>
        <v>7.4827777337873149</v>
      </c>
      <c r="H13" s="18">
        <v>1627</v>
      </c>
      <c r="I13" s="20">
        <v>4186</v>
      </c>
      <c r="J13" s="18">
        <v>231</v>
      </c>
      <c r="K13" s="20">
        <v>1225</v>
      </c>
      <c r="L13" s="21">
        <f t="shared" si="8"/>
        <v>1858</v>
      </c>
      <c r="M13" s="20">
        <f t="shared" si="8"/>
        <v>5411</v>
      </c>
      <c r="N13" s="32">
        <f t="shared" si="4"/>
        <v>-14.637985309548792</v>
      </c>
      <c r="O13" s="33">
        <f t="shared" si="4"/>
        <v>-55.932203389830505</v>
      </c>
      <c r="P13" s="32">
        <f t="shared" si="4"/>
        <v>-3.75</v>
      </c>
      <c r="Q13" s="33">
        <f t="shared" si="4"/>
        <v>-47.649572649572647</v>
      </c>
      <c r="R13" s="32">
        <f t="shared" si="4"/>
        <v>-13.42031686859273</v>
      </c>
      <c r="S13" s="33">
        <f t="shared" si="4"/>
        <v>-54.295126277557223</v>
      </c>
      <c r="T13" s="47">
        <f t="shared" si="0"/>
        <v>2.5728334357713583</v>
      </c>
      <c r="U13" s="48">
        <f t="shared" si="1"/>
        <v>5.3030303030303028</v>
      </c>
      <c r="V13" s="49">
        <f t="shared" si="2"/>
        <v>2.9122712594187297</v>
      </c>
      <c r="W13" s="36">
        <f t="shared" si="5"/>
        <v>-48.375402373089706</v>
      </c>
      <c r="X13" s="37">
        <f t="shared" si="5"/>
        <v>-45.609945609945612</v>
      </c>
      <c r="Y13" s="38">
        <f t="shared" si="5"/>
        <v>-47.210624860946076</v>
      </c>
      <c r="Z13" s="22">
        <f t="shared" si="3"/>
        <v>7.9725946662737597</v>
      </c>
      <c r="AA13" s="33">
        <f t="shared" si="6"/>
        <v>-57.477025914194051</v>
      </c>
    </row>
    <row r="14" spans="1:27" s="46" customFormat="1" ht="21.75" customHeight="1" x14ac:dyDescent="0.2">
      <c r="A14" s="17" t="s">
        <v>11</v>
      </c>
      <c r="B14" s="18">
        <v>6</v>
      </c>
      <c r="C14" s="19">
        <v>223</v>
      </c>
      <c r="D14" s="20">
        <v>79018</v>
      </c>
      <c r="E14" s="30">
        <f t="shared" si="7"/>
        <v>20</v>
      </c>
      <c r="F14" s="30">
        <f t="shared" si="7"/>
        <v>12.626262626262626</v>
      </c>
      <c r="G14" s="30">
        <f t="shared" si="7"/>
        <v>16.425519375276263</v>
      </c>
      <c r="H14" s="18">
        <v>2489</v>
      </c>
      <c r="I14" s="20">
        <v>8628</v>
      </c>
      <c r="J14" s="18">
        <v>171</v>
      </c>
      <c r="K14" s="20">
        <v>1022</v>
      </c>
      <c r="L14" s="21">
        <f t="shared" si="8"/>
        <v>2660</v>
      </c>
      <c r="M14" s="20">
        <f t="shared" si="8"/>
        <v>9650</v>
      </c>
      <c r="N14" s="32">
        <f t="shared" si="4"/>
        <v>52.980946527350952</v>
      </c>
      <c r="O14" s="33">
        <f t="shared" si="4"/>
        <v>106.11562350692786</v>
      </c>
      <c r="P14" s="32">
        <f t="shared" si="4"/>
        <v>-25.974025974025974</v>
      </c>
      <c r="Q14" s="33">
        <f t="shared" si="4"/>
        <v>-16.571428571428573</v>
      </c>
      <c r="R14" s="32">
        <f t="shared" si="4"/>
        <v>43.164693218514529</v>
      </c>
      <c r="S14" s="33">
        <f t="shared" si="4"/>
        <v>78.340417667713922</v>
      </c>
      <c r="T14" s="47">
        <f t="shared" si="0"/>
        <v>3.4664523905182802</v>
      </c>
      <c r="U14" s="48">
        <f t="shared" si="1"/>
        <v>5.9766081871345031</v>
      </c>
      <c r="V14" s="49">
        <f t="shared" si="2"/>
        <v>3.6278195488721803</v>
      </c>
      <c r="W14" s="36">
        <f t="shared" si="5"/>
        <v>34.732872416943195</v>
      </c>
      <c r="X14" s="37">
        <f t="shared" si="5"/>
        <v>12.701754385964923</v>
      </c>
      <c r="Y14" s="38">
        <f t="shared" si="5"/>
        <v>24.570111288200174</v>
      </c>
      <c r="Z14" s="22">
        <f t="shared" si="3"/>
        <v>12.212407299602623</v>
      </c>
      <c r="AA14" s="33">
        <f t="shared" si="6"/>
        <v>53.179834304939916</v>
      </c>
    </row>
    <row r="15" spans="1:27" s="46" customFormat="1" ht="21.75" customHeight="1" x14ac:dyDescent="0.2">
      <c r="A15" s="17" t="s">
        <v>13</v>
      </c>
      <c r="B15" s="18">
        <v>7</v>
      </c>
      <c r="C15" s="19">
        <v>235</v>
      </c>
      <c r="D15" s="20">
        <v>81455</v>
      </c>
      <c r="E15" s="30">
        <f t="shared" si="7"/>
        <v>16.666666666666668</v>
      </c>
      <c r="F15" s="30">
        <f t="shared" si="7"/>
        <v>5.3811659192825116</v>
      </c>
      <c r="G15" s="30">
        <f t="shared" si="7"/>
        <v>3.084107418562859</v>
      </c>
      <c r="H15" s="18">
        <v>2283</v>
      </c>
      <c r="I15" s="20">
        <v>6913</v>
      </c>
      <c r="J15" s="18">
        <v>215</v>
      </c>
      <c r="K15" s="20">
        <v>1345</v>
      </c>
      <c r="L15" s="21">
        <f t="shared" si="8"/>
        <v>2498</v>
      </c>
      <c r="M15" s="20">
        <f t="shared" si="8"/>
        <v>8258</v>
      </c>
      <c r="N15" s="32">
        <f t="shared" si="4"/>
        <v>-8.2764162314182403</v>
      </c>
      <c r="O15" s="33">
        <f t="shared" si="4"/>
        <v>-19.87714418173389</v>
      </c>
      <c r="P15" s="32">
        <f t="shared" si="4"/>
        <v>25.730994152046783</v>
      </c>
      <c r="Q15" s="33">
        <f t="shared" si="4"/>
        <v>31.604696673189824</v>
      </c>
      <c r="R15" s="32">
        <f t="shared" si="4"/>
        <v>-6.0902255639097742</v>
      </c>
      <c r="S15" s="33">
        <f t="shared" si="4"/>
        <v>-14.424870466321243</v>
      </c>
      <c r="T15" s="47">
        <f t="shared" si="0"/>
        <v>3.0280332895313182</v>
      </c>
      <c r="U15" s="48">
        <f t="shared" si="1"/>
        <v>6.2558139534883717</v>
      </c>
      <c r="V15" s="49">
        <f t="shared" si="2"/>
        <v>3.3058446757405924</v>
      </c>
      <c r="W15" s="36">
        <f t="shared" si="5"/>
        <v>-12.647486582713823</v>
      </c>
      <c r="X15" s="37">
        <f t="shared" si="5"/>
        <v>4.6716424703044535</v>
      </c>
      <c r="Y15" s="38">
        <f t="shared" si="5"/>
        <v>-8.8751623060106102</v>
      </c>
      <c r="Z15" s="22">
        <f t="shared" si="3"/>
        <v>10.138113068565465</v>
      </c>
      <c r="AA15" s="33">
        <f t="shared" si="6"/>
        <v>-16.985137984258458</v>
      </c>
    </row>
    <row r="16" spans="1:27" s="46" customFormat="1" ht="21.75" customHeight="1" x14ac:dyDescent="0.2">
      <c r="A16" s="17" t="s">
        <v>14</v>
      </c>
      <c r="B16" s="18">
        <v>7</v>
      </c>
      <c r="C16" s="19">
        <v>235</v>
      </c>
      <c r="D16" s="20">
        <v>85775</v>
      </c>
      <c r="E16" s="30">
        <f t="shared" si="7"/>
        <v>0</v>
      </c>
      <c r="F16" s="30">
        <f t="shared" si="7"/>
        <v>0</v>
      </c>
      <c r="G16" s="30">
        <f t="shared" si="7"/>
        <v>5.3035418329138793</v>
      </c>
      <c r="H16" s="18">
        <v>2517</v>
      </c>
      <c r="I16" s="20">
        <v>7592</v>
      </c>
      <c r="J16" s="18">
        <v>144</v>
      </c>
      <c r="K16" s="20">
        <v>964</v>
      </c>
      <c r="L16" s="21">
        <f t="shared" si="8"/>
        <v>2661</v>
      </c>
      <c r="M16" s="20">
        <f t="shared" si="8"/>
        <v>8556</v>
      </c>
      <c r="N16" s="32">
        <f t="shared" si="4"/>
        <v>10.249671484888305</v>
      </c>
      <c r="O16" s="33">
        <f t="shared" si="4"/>
        <v>9.822074352668885</v>
      </c>
      <c r="P16" s="32">
        <f t="shared" si="4"/>
        <v>-33.02325581395349</v>
      </c>
      <c r="Q16" s="33">
        <f t="shared" si="4"/>
        <v>-28.3271375464684</v>
      </c>
      <c r="R16" s="32">
        <f t="shared" si="4"/>
        <v>6.5252201761409125</v>
      </c>
      <c r="S16" s="33">
        <f t="shared" si="4"/>
        <v>3.6086219423589245</v>
      </c>
      <c r="T16" s="47">
        <f t="shared" si="0"/>
        <v>3.016289233214144</v>
      </c>
      <c r="U16" s="48">
        <f t="shared" si="1"/>
        <v>6.6944444444444446</v>
      </c>
      <c r="V16" s="49">
        <f t="shared" si="2"/>
        <v>3.2153325817361895</v>
      </c>
      <c r="W16" s="36">
        <f t="shared" si="5"/>
        <v>-0.38784435949817414</v>
      </c>
      <c r="X16" s="37">
        <f t="shared" si="5"/>
        <v>7.0115654688145499</v>
      </c>
      <c r="Y16" s="38">
        <f t="shared" si="5"/>
        <v>-2.7379415212278801</v>
      </c>
      <c r="Z16" s="22">
        <f t="shared" si="3"/>
        <v>9.9749344214514721</v>
      </c>
      <c r="AA16" s="33">
        <f t="shared" si="6"/>
        <v>-1.6095563938811202</v>
      </c>
    </row>
    <row r="17" spans="1:27" s="46" customFormat="1" ht="21.75" customHeight="1" x14ac:dyDescent="0.2">
      <c r="A17" s="17" t="s">
        <v>20</v>
      </c>
      <c r="B17" s="18">
        <v>8</v>
      </c>
      <c r="C17" s="19">
        <v>267</v>
      </c>
      <c r="D17" s="20">
        <v>90505</v>
      </c>
      <c r="E17" s="30">
        <f t="shared" si="7"/>
        <v>14.285714285714286</v>
      </c>
      <c r="F17" s="30">
        <f t="shared" si="7"/>
        <v>13.617021276595745</v>
      </c>
      <c r="G17" s="30">
        <f t="shared" si="7"/>
        <v>5.5144272806761876</v>
      </c>
      <c r="H17" s="18">
        <v>1929</v>
      </c>
      <c r="I17" s="20">
        <v>6116</v>
      </c>
      <c r="J17" s="18">
        <v>437</v>
      </c>
      <c r="K17" s="20">
        <v>3346</v>
      </c>
      <c r="L17" s="21">
        <f t="shared" si="8"/>
        <v>2366</v>
      </c>
      <c r="M17" s="20">
        <f t="shared" si="8"/>
        <v>9462</v>
      </c>
      <c r="N17" s="32">
        <f t="shared" si="4"/>
        <v>-23.361144219308702</v>
      </c>
      <c r="O17" s="33">
        <f t="shared" si="4"/>
        <v>-19.441517386722865</v>
      </c>
      <c r="P17" s="32">
        <f t="shared" si="4"/>
        <v>203.47222222222223</v>
      </c>
      <c r="Q17" s="33">
        <f t="shared" si="4"/>
        <v>247.0954356846473</v>
      </c>
      <c r="R17" s="32">
        <f t="shared" si="4"/>
        <v>-11.086057872980083</v>
      </c>
      <c r="S17" s="33">
        <f t="shared" si="4"/>
        <v>10.5890603085554</v>
      </c>
      <c r="T17" s="47">
        <f t="shared" si="0"/>
        <v>3.1705546915500258</v>
      </c>
      <c r="U17" s="48">
        <f t="shared" si="1"/>
        <v>7.6567505720823803</v>
      </c>
      <c r="V17" s="49">
        <f t="shared" si="2"/>
        <v>3.9991546914623837</v>
      </c>
      <c r="W17" s="36">
        <f t="shared" si="5"/>
        <v>5.1144119946182096</v>
      </c>
      <c r="X17" s="37">
        <f t="shared" si="5"/>
        <v>14.374697342309412</v>
      </c>
      <c r="Y17" s="38">
        <f t="shared" si="5"/>
        <v>24.377637143307652</v>
      </c>
      <c r="Z17" s="22">
        <f t="shared" si="3"/>
        <v>10.454671012651234</v>
      </c>
      <c r="AA17" s="33">
        <f t="shared" si="6"/>
        <v>4.8094210039924707</v>
      </c>
    </row>
    <row r="18" spans="1:27" s="46" customFormat="1" ht="21.75" customHeight="1" x14ac:dyDescent="0.2">
      <c r="A18" s="17">
        <v>2008</v>
      </c>
      <c r="B18" s="18">
        <v>9</v>
      </c>
      <c r="C18" s="19">
        <v>250</v>
      </c>
      <c r="D18" s="20">
        <v>95348</v>
      </c>
      <c r="E18" s="30">
        <f t="shared" si="7"/>
        <v>12.5</v>
      </c>
      <c r="F18" s="30">
        <f t="shared" si="7"/>
        <v>-6.3670411985018722</v>
      </c>
      <c r="G18" s="30">
        <f t="shared" si="7"/>
        <v>5.3510855753825757</v>
      </c>
      <c r="H18" s="18">
        <v>1846</v>
      </c>
      <c r="I18" s="20">
        <v>6070</v>
      </c>
      <c r="J18" s="18">
        <v>390</v>
      </c>
      <c r="K18" s="20">
        <v>3206</v>
      </c>
      <c r="L18" s="21">
        <f t="shared" si="8"/>
        <v>2236</v>
      </c>
      <c r="M18" s="20">
        <f t="shared" si="8"/>
        <v>9276</v>
      </c>
      <c r="N18" s="32">
        <f t="shared" si="4"/>
        <v>-4.3027475375842403</v>
      </c>
      <c r="O18" s="33">
        <f t="shared" si="4"/>
        <v>-0.7521255722694572</v>
      </c>
      <c r="P18" s="32">
        <f t="shared" si="4"/>
        <v>-10.755148741418765</v>
      </c>
      <c r="Q18" s="33">
        <f t="shared" si="4"/>
        <v>-4.1841004184100417</v>
      </c>
      <c r="R18" s="32">
        <f t="shared" si="4"/>
        <v>-5.4945054945054945</v>
      </c>
      <c r="S18" s="33">
        <f t="shared" si="4"/>
        <v>-1.9657577679137603</v>
      </c>
      <c r="T18" s="47">
        <f t="shared" si="0"/>
        <v>3.2881906825568796</v>
      </c>
      <c r="U18" s="48">
        <f t="shared" si="1"/>
        <v>8.2205128205128197</v>
      </c>
      <c r="V18" s="49">
        <f t="shared" si="2"/>
        <v>4.1484794275491952</v>
      </c>
      <c r="W18" s="36">
        <f t="shared" si="5"/>
        <v>3.7102653147845173</v>
      </c>
      <c r="X18" s="37">
        <f t="shared" si="5"/>
        <v>7.3629438901405262</v>
      </c>
      <c r="Y18" s="38">
        <f t="shared" si="5"/>
        <v>3.7339074781377728</v>
      </c>
      <c r="Z18" s="22">
        <f t="shared" si="3"/>
        <v>9.7285732264966231</v>
      </c>
      <c r="AA18" s="33">
        <f t="shared" si="6"/>
        <v>-6.9451997607189888</v>
      </c>
    </row>
    <row r="19" spans="1:27" s="46" customFormat="1" ht="21.75" customHeight="1" x14ac:dyDescent="0.2">
      <c r="A19" s="17" t="s">
        <v>21</v>
      </c>
      <c r="B19" s="18">
        <v>8</v>
      </c>
      <c r="C19" s="19">
        <v>220</v>
      </c>
      <c r="D19" s="20">
        <v>82430</v>
      </c>
      <c r="E19" s="30">
        <f t="shared" si="7"/>
        <v>-11.111111111111111</v>
      </c>
      <c r="F19" s="30">
        <f t="shared" si="7"/>
        <v>-12</v>
      </c>
      <c r="G19" s="30">
        <f t="shared" si="7"/>
        <v>-13.548265301841674</v>
      </c>
      <c r="H19" s="18">
        <v>2499</v>
      </c>
      <c r="I19" s="20">
        <v>8367</v>
      </c>
      <c r="J19" s="18">
        <v>394</v>
      </c>
      <c r="K19" s="20">
        <v>3800</v>
      </c>
      <c r="L19" s="21">
        <f t="shared" si="8"/>
        <v>2893</v>
      </c>
      <c r="M19" s="20">
        <f t="shared" si="8"/>
        <v>12167</v>
      </c>
      <c r="N19" s="32">
        <f t="shared" si="4"/>
        <v>35.373781148429039</v>
      </c>
      <c r="O19" s="33">
        <f t="shared" si="4"/>
        <v>37.841845140032952</v>
      </c>
      <c r="P19" s="32">
        <f t="shared" si="4"/>
        <v>1.0256410256410255</v>
      </c>
      <c r="Q19" s="33">
        <f t="shared" si="4"/>
        <v>18.527760449157828</v>
      </c>
      <c r="R19" s="32">
        <f t="shared" si="4"/>
        <v>29.382826475849733</v>
      </c>
      <c r="S19" s="33">
        <f t="shared" si="4"/>
        <v>31.166451056489866</v>
      </c>
      <c r="T19" s="47">
        <f t="shared" si="0"/>
        <v>3.3481392557022809</v>
      </c>
      <c r="U19" s="48">
        <f t="shared" si="1"/>
        <v>9.6446700507614214</v>
      </c>
      <c r="V19" s="49">
        <f t="shared" si="2"/>
        <v>4.2056688558589697</v>
      </c>
      <c r="W19" s="36">
        <f t="shared" si="5"/>
        <v>1.8231477104845257</v>
      </c>
      <c r="X19" s="37">
        <f t="shared" si="5"/>
        <v>17.324432931907509</v>
      </c>
      <c r="Y19" s="38">
        <f t="shared" si="5"/>
        <v>1.3785636233360901</v>
      </c>
      <c r="Z19" s="22">
        <f t="shared" si="3"/>
        <v>14.760402765983258</v>
      </c>
      <c r="AA19" s="33">
        <f t="shared" si="6"/>
        <v>51.722173666555804</v>
      </c>
    </row>
    <row r="20" spans="1:27" s="46" customFormat="1" ht="21.75" customHeight="1" x14ac:dyDescent="0.2">
      <c r="A20" s="17" t="s">
        <v>22</v>
      </c>
      <c r="B20" s="18">
        <v>8</v>
      </c>
      <c r="C20" s="19">
        <v>220</v>
      </c>
      <c r="D20" s="20">
        <v>80300</v>
      </c>
      <c r="E20" s="30">
        <f t="shared" si="7"/>
        <v>0</v>
      </c>
      <c r="F20" s="30">
        <f t="shared" si="7"/>
        <v>0</v>
      </c>
      <c r="G20" s="30">
        <f t="shared" si="7"/>
        <v>-2.5840106757248575</v>
      </c>
      <c r="H20" s="18">
        <v>2152</v>
      </c>
      <c r="I20" s="20">
        <v>9868</v>
      </c>
      <c r="J20" s="18">
        <v>496</v>
      </c>
      <c r="K20" s="20">
        <v>3166</v>
      </c>
      <c r="L20" s="21">
        <f t="shared" si="8"/>
        <v>2648</v>
      </c>
      <c r="M20" s="20">
        <f t="shared" si="8"/>
        <v>13034</v>
      </c>
      <c r="N20" s="32">
        <f t="shared" si="4"/>
        <v>-13.885554221688675</v>
      </c>
      <c r="O20" s="33">
        <f t="shared" si="4"/>
        <v>17.939524321740169</v>
      </c>
      <c r="P20" s="32">
        <f t="shared" si="4"/>
        <v>25.888324873096447</v>
      </c>
      <c r="Q20" s="33">
        <f t="shared" si="4"/>
        <v>-16.684210526315791</v>
      </c>
      <c r="R20" s="32">
        <f t="shared" si="4"/>
        <v>-8.4687175941928796</v>
      </c>
      <c r="S20" s="33">
        <f t="shared" si="4"/>
        <v>7.1258321689816722</v>
      </c>
      <c r="T20" s="47">
        <f t="shared" si="0"/>
        <v>4.5855018587360599</v>
      </c>
      <c r="U20" s="48">
        <f t="shared" si="1"/>
        <v>6.383064516129032</v>
      </c>
      <c r="V20" s="49">
        <f t="shared" si="2"/>
        <v>4.9222054380664648</v>
      </c>
      <c r="W20" s="36">
        <f t="shared" si="5"/>
        <v>36.956724572504051</v>
      </c>
      <c r="X20" s="37">
        <f t="shared" si="5"/>
        <v>-33.817699490662143</v>
      </c>
      <c r="Y20" s="38">
        <f t="shared" si="5"/>
        <v>17.037398967093644</v>
      </c>
      <c r="Z20" s="22">
        <f t="shared" si="3"/>
        <v>16.231631382316316</v>
      </c>
      <c r="AA20" s="33">
        <f t="shared" si="6"/>
        <v>9.9674015652448364</v>
      </c>
    </row>
    <row r="21" spans="1:27" s="46" customFormat="1" ht="21.75" customHeight="1" x14ac:dyDescent="0.2">
      <c r="A21" s="17" t="s">
        <v>23</v>
      </c>
      <c r="B21" s="18">
        <v>8</v>
      </c>
      <c r="C21" s="19">
        <v>220</v>
      </c>
      <c r="D21" s="20">
        <v>80300</v>
      </c>
      <c r="E21" s="30">
        <f t="shared" si="7"/>
        <v>0</v>
      </c>
      <c r="F21" s="30">
        <f t="shared" si="7"/>
        <v>0</v>
      </c>
      <c r="G21" s="30">
        <f t="shared" si="7"/>
        <v>0</v>
      </c>
      <c r="H21" s="18">
        <v>1794</v>
      </c>
      <c r="I21" s="20">
        <v>6288</v>
      </c>
      <c r="J21" s="18">
        <v>412</v>
      </c>
      <c r="K21" s="20">
        <v>2505</v>
      </c>
      <c r="L21" s="21">
        <f t="shared" si="8"/>
        <v>2206</v>
      </c>
      <c r="M21" s="20">
        <f t="shared" si="8"/>
        <v>8793</v>
      </c>
      <c r="N21" s="32">
        <f t="shared" si="4"/>
        <v>-16.635687732342006</v>
      </c>
      <c r="O21" s="33">
        <f t="shared" si="4"/>
        <v>-36.27888123226591</v>
      </c>
      <c r="P21" s="32">
        <f t="shared" si="4"/>
        <v>-16.93548387096774</v>
      </c>
      <c r="Q21" s="33">
        <f t="shared" si="4"/>
        <v>-20.87807959570436</v>
      </c>
      <c r="R21" s="32">
        <f t="shared" si="4"/>
        <v>-16.691842900302113</v>
      </c>
      <c r="S21" s="33">
        <f t="shared" si="4"/>
        <v>-32.53797759705386</v>
      </c>
      <c r="T21" s="47">
        <f t="shared" si="0"/>
        <v>3.5050167224080266</v>
      </c>
      <c r="U21" s="48">
        <f t="shared" si="1"/>
        <v>6.0800970873786406</v>
      </c>
      <c r="V21" s="49">
        <f t="shared" si="2"/>
        <v>3.9859474161378059</v>
      </c>
      <c r="W21" s="36">
        <f t="shared" si="5"/>
        <v>-23.563072693331247</v>
      </c>
      <c r="X21" s="37">
        <f t="shared" si="5"/>
        <v>-4.7464259210421398</v>
      </c>
      <c r="Y21" s="38">
        <f t="shared" si="5"/>
        <v>-19.021108194468997</v>
      </c>
      <c r="Z21" s="22">
        <f t="shared" si="3"/>
        <v>10.950186799501868</v>
      </c>
      <c r="AA21" s="33">
        <f t="shared" si="6"/>
        <v>-32.537977597053867</v>
      </c>
    </row>
    <row r="22" spans="1:27" s="46" customFormat="1" ht="21.75" customHeight="1" x14ac:dyDescent="0.2">
      <c r="A22" s="17" t="s">
        <v>24</v>
      </c>
      <c r="B22" s="18">
        <v>10</v>
      </c>
      <c r="C22" s="19">
        <v>270</v>
      </c>
      <c r="D22" s="20">
        <v>86630</v>
      </c>
      <c r="E22" s="30">
        <f t="shared" si="7"/>
        <v>25</v>
      </c>
      <c r="F22" s="30">
        <f t="shared" si="7"/>
        <v>22.727272727272727</v>
      </c>
      <c r="G22" s="30">
        <f t="shared" si="7"/>
        <v>7.8829389788293902</v>
      </c>
      <c r="H22" s="18">
        <v>1456</v>
      </c>
      <c r="I22" s="20">
        <v>6909</v>
      </c>
      <c r="J22" s="18">
        <v>462</v>
      </c>
      <c r="K22" s="20">
        <v>2587</v>
      </c>
      <c r="L22" s="21">
        <f t="shared" si="8"/>
        <v>1918</v>
      </c>
      <c r="M22" s="20">
        <f t="shared" si="8"/>
        <v>9496</v>
      </c>
      <c r="N22" s="32">
        <f t="shared" si="4"/>
        <v>-18.840579710144926</v>
      </c>
      <c r="O22" s="33">
        <f t="shared" si="4"/>
        <v>9.8759541984732824</v>
      </c>
      <c r="P22" s="32">
        <f t="shared" si="4"/>
        <v>12.135922330097088</v>
      </c>
      <c r="Q22" s="33">
        <f t="shared" si="4"/>
        <v>3.2734530938123751</v>
      </c>
      <c r="R22" s="32">
        <f t="shared" si="4"/>
        <v>-13.055303717135086</v>
      </c>
      <c r="S22" s="33">
        <f t="shared" si="4"/>
        <v>7.9949960195610146</v>
      </c>
      <c r="T22" s="47">
        <f t="shared" si="0"/>
        <v>4.7451923076923075</v>
      </c>
      <c r="U22" s="48">
        <f t="shared" si="1"/>
        <v>5.5995670995670999</v>
      </c>
      <c r="V22" s="49">
        <f t="shared" si="2"/>
        <v>4.9509906152241916</v>
      </c>
      <c r="W22" s="36">
        <f t="shared" si="5"/>
        <v>35.382872137404576</v>
      </c>
      <c r="X22" s="37">
        <f t="shared" si="5"/>
        <v>-7.9033275440460997</v>
      </c>
      <c r="Y22" s="38">
        <f t="shared" si="5"/>
        <v>24.211137236262559</v>
      </c>
      <c r="Z22" s="22">
        <f t="shared" si="3"/>
        <v>10.961560660279348</v>
      </c>
      <c r="AA22" s="33">
        <f t="shared" si="6"/>
        <v>0.10386910274441771</v>
      </c>
    </row>
    <row r="23" spans="1:27" s="46" customFormat="1" ht="21.75" customHeight="1" x14ac:dyDescent="0.2">
      <c r="A23" s="17" t="s">
        <v>29</v>
      </c>
      <c r="B23" s="18">
        <v>10</v>
      </c>
      <c r="C23" s="19">
        <v>270</v>
      </c>
      <c r="D23" s="20">
        <v>91742</v>
      </c>
      <c r="E23" s="30">
        <f t="shared" si="7"/>
        <v>0</v>
      </c>
      <c r="F23" s="30">
        <f t="shared" si="7"/>
        <v>0</v>
      </c>
      <c r="G23" s="30">
        <f t="shared" si="7"/>
        <v>5.9009580976567007</v>
      </c>
      <c r="H23" s="18">
        <v>2822</v>
      </c>
      <c r="I23" s="20">
        <v>6627</v>
      </c>
      <c r="J23" s="18">
        <v>582</v>
      </c>
      <c r="K23" s="20">
        <v>2736</v>
      </c>
      <c r="L23" s="21">
        <f t="shared" si="8"/>
        <v>3404</v>
      </c>
      <c r="M23" s="20">
        <f t="shared" si="8"/>
        <v>9363</v>
      </c>
      <c r="N23" s="32">
        <f t="shared" si="4"/>
        <v>93.818681318681314</v>
      </c>
      <c r="O23" s="33">
        <f t="shared" si="4"/>
        <v>-4.0816326530612246</v>
      </c>
      <c r="P23" s="32">
        <f t="shared" si="4"/>
        <v>25.974025974025974</v>
      </c>
      <c r="Q23" s="33">
        <f t="shared" si="4"/>
        <v>5.7595670660997298</v>
      </c>
      <c r="R23" s="32">
        <f t="shared" si="4"/>
        <v>77.476538060479669</v>
      </c>
      <c r="S23" s="33">
        <f t="shared" si="4"/>
        <v>-1.4005897219882055</v>
      </c>
      <c r="T23" s="47">
        <f t="shared" si="0"/>
        <v>2.3483345145287031</v>
      </c>
      <c r="U23" s="48">
        <f t="shared" si="1"/>
        <v>4.7010309278350517</v>
      </c>
      <c r="V23" s="49">
        <f t="shared" si="2"/>
        <v>2.7505875440658047</v>
      </c>
      <c r="W23" s="36">
        <f t="shared" si="5"/>
        <v>-50.511288852890544</v>
      </c>
      <c r="X23" s="37">
        <f t="shared" si="5"/>
        <v>-16.046529236188874</v>
      </c>
      <c r="Y23" s="38">
        <f t="shared" si="5"/>
        <v>-44.44369303371721</v>
      </c>
      <c r="Z23" s="22">
        <f t="shared" si="3"/>
        <v>10.20579451069303</v>
      </c>
      <c r="AA23" s="33">
        <f t="shared" si="6"/>
        <v>-6.8946947702888295</v>
      </c>
    </row>
    <row r="24" spans="1:27" s="46" customFormat="1" ht="21.75" customHeight="1" x14ac:dyDescent="0.2">
      <c r="A24" s="17" t="s">
        <v>39</v>
      </c>
      <c r="B24" s="18">
        <v>11</v>
      </c>
      <c r="C24" s="19">
        <v>291</v>
      </c>
      <c r="D24" s="20">
        <v>90526</v>
      </c>
      <c r="E24" s="30">
        <f t="shared" si="7"/>
        <v>10</v>
      </c>
      <c r="F24" s="30">
        <f t="shared" si="7"/>
        <v>7.7777777777777777</v>
      </c>
      <c r="G24" s="30">
        <f t="shared" si="7"/>
        <v>-1.325456170565281</v>
      </c>
      <c r="H24" s="18">
        <v>3196</v>
      </c>
      <c r="I24" s="20">
        <v>8106</v>
      </c>
      <c r="J24" s="18">
        <v>933</v>
      </c>
      <c r="K24" s="20">
        <v>8124</v>
      </c>
      <c r="L24" s="21">
        <f t="shared" si="8"/>
        <v>4129</v>
      </c>
      <c r="M24" s="20">
        <f t="shared" si="8"/>
        <v>16230</v>
      </c>
      <c r="N24" s="32">
        <f t="shared" si="4"/>
        <v>13.253012048192771</v>
      </c>
      <c r="O24" s="33">
        <f t="shared" si="4"/>
        <v>22.317790855590765</v>
      </c>
      <c r="P24" s="32">
        <f t="shared" si="4"/>
        <v>60.309278350515463</v>
      </c>
      <c r="Q24" s="33">
        <f t="shared" si="4"/>
        <v>196.92982456140351</v>
      </c>
      <c r="R24" s="32">
        <f t="shared" si="4"/>
        <v>21.298472385428909</v>
      </c>
      <c r="S24" s="33">
        <f t="shared" si="4"/>
        <v>73.341877603332264</v>
      </c>
      <c r="T24" s="47">
        <f t="shared" si="0"/>
        <v>2.5362953692115142</v>
      </c>
      <c r="U24" s="48">
        <f t="shared" si="1"/>
        <v>8.7073954983922821</v>
      </c>
      <c r="V24" s="49">
        <f t="shared" si="2"/>
        <v>3.9307338338580768</v>
      </c>
      <c r="W24" s="36">
        <f t="shared" si="5"/>
        <v>8.0040068192982172</v>
      </c>
      <c r="X24" s="37">
        <f t="shared" si="5"/>
        <v>85.223105996502483</v>
      </c>
      <c r="Y24" s="38">
        <f t="shared" si="5"/>
        <v>42.905243730138785</v>
      </c>
      <c r="Z24" s="22">
        <f t="shared" si="3"/>
        <v>17.928550913549699</v>
      </c>
      <c r="AA24" s="33">
        <f t="shared" si="6"/>
        <v>75.670310574695776</v>
      </c>
    </row>
    <row r="25" spans="1:27" s="46" customFormat="1" ht="21.75" customHeight="1" x14ac:dyDescent="0.2">
      <c r="A25" s="17" t="s">
        <v>40</v>
      </c>
      <c r="B25" s="18">
        <v>11</v>
      </c>
      <c r="C25" s="19">
        <v>291</v>
      </c>
      <c r="D25" s="20">
        <v>106110</v>
      </c>
      <c r="E25" s="30">
        <f t="shared" si="7"/>
        <v>0</v>
      </c>
      <c r="F25" s="30">
        <f t="shared" si="7"/>
        <v>0</v>
      </c>
      <c r="G25" s="30">
        <f t="shared" si="7"/>
        <v>17.214943773059673</v>
      </c>
      <c r="H25" s="18">
        <v>2731</v>
      </c>
      <c r="I25" s="20">
        <v>7741</v>
      </c>
      <c r="J25" s="18">
        <v>1188</v>
      </c>
      <c r="K25" s="20">
        <v>10800</v>
      </c>
      <c r="L25" s="21">
        <f t="shared" si="8"/>
        <v>3919</v>
      </c>
      <c r="M25" s="20">
        <f t="shared" si="8"/>
        <v>18541</v>
      </c>
      <c r="N25" s="32">
        <f t="shared" si="4"/>
        <v>-14.549436795994994</v>
      </c>
      <c r="O25" s="33">
        <f t="shared" si="4"/>
        <v>-4.5028374043918085</v>
      </c>
      <c r="P25" s="32">
        <f t="shared" si="4"/>
        <v>27.331189710610932</v>
      </c>
      <c r="Q25" s="33">
        <f t="shared" si="4"/>
        <v>32.939438700147711</v>
      </c>
      <c r="R25" s="32">
        <f t="shared" si="4"/>
        <v>-5.0859772341971423</v>
      </c>
      <c r="S25" s="33">
        <f t="shared" si="4"/>
        <v>14.239063462723351</v>
      </c>
      <c r="T25" s="47">
        <f t="shared" si="0"/>
        <v>2.8344928597583303</v>
      </c>
      <c r="U25" s="48">
        <f t="shared" si="1"/>
        <v>9.0909090909090917</v>
      </c>
      <c r="V25" s="49">
        <f t="shared" si="2"/>
        <v>4.7310538402653739</v>
      </c>
      <c r="W25" s="36">
        <f t="shared" si="5"/>
        <v>11.757206757804395</v>
      </c>
      <c r="X25" s="37">
        <f t="shared" si="5"/>
        <v>4.4044581710756203</v>
      </c>
      <c r="Y25" s="38">
        <f t="shared" si="5"/>
        <v>20.360574901144361</v>
      </c>
      <c r="Z25" s="22">
        <f t="shared" si="3"/>
        <v>17.473376684572614</v>
      </c>
      <c r="AA25" s="33">
        <f t="shared" si="6"/>
        <v>-2.5388233057535219</v>
      </c>
    </row>
    <row r="26" spans="1:27" s="46" customFormat="1" ht="21.75" customHeight="1" x14ac:dyDescent="0.2">
      <c r="A26" s="17" t="s">
        <v>41</v>
      </c>
      <c r="B26" s="18">
        <v>10</v>
      </c>
      <c r="C26" s="19">
        <v>247</v>
      </c>
      <c r="D26" s="20">
        <v>77740</v>
      </c>
      <c r="E26" s="30">
        <f t="shared" si="7"/>
        <v>-9.0909090909090917</v>
      </c>
      <c r="F26" s="30">
        <f t="shared" si="7"/>
        <v>-15.120274914089347</v>
      </c>
      <c r="G26" s="30">
        <f t="shared" si="7"/>
        <v>-26.736405616812743</v>
      </c>
      <c r="H26" s="18">
        <v>2357</v>
      </c>
      <c r="I26" s="20">
        <v>7267</v>
      </c>
      <c r="J26" s="18">
        <v>1151</v>
      </c>
      <c r="K26" s="20">
        <v>9761</v>
      </c>
      <c r="L26" s="21">
        <f t="shared" si="8"/>
        <v>3508</v>
      </c>
      <c r="M26" s="20">
        <f t="shared" si="8"/>
        <v>17028</v>
      </c>
      <c r="N26" s="32">
        <f t="shared" si="4"/>
        <v>-13.694617356279752</v>
      </c>
      <c r="O26" s="33">
        <f t="shared" si="4"/>
        <v>-6.1232398914868877</v>
      </c>
      <c r="P26" s="32">
        <f t="shared" si="4"/>
        <v>-3.1144781144781146</v>
      </c>
      <c r="Q26" s="33">
        <f t="shared" si="4"/>
        <v>-9.6203703703703702</v>
      </c>
      <c r="R26" s="32">
        <f t="shared" si="4"/>
        <v>-10.487369226843583</v>
      </c>
      <c r="S26" s="33">
        <f t="shared" si="4"/>
        <v>-8.1602934038077777</v>
      </c>
      <c r="T26" s="47">
        <f t="shared" si="0"/>
        <v>3.083156554942724</v>
      </c>
      <c r="U26" s="48">
        <f t="shared" si="1"/>
        <v>8.4804517810599478</v>
      </c>
      <c r="V26" s="49">
        <f t="shared" si="2"/>
        <v>4.8540478905359183</v>
      </c>
      <c r="W26" s="36">
        <f t="shared" si="5"/>
        <v>8.7727755012088782</v>
      </c>
      <c r="X26" s="37">
        <f t="shared" si="5"/>
        <v>-6.7150304083405823</v>
      </c>
      <c r="Y26" s="38">
        <f t="shared" si="5"/>
        <v>2.5997178308088218</v>
      </c>
      <c r="Z26" s="22">
        <f t="shared" si="3"/>
        <v>21.903781836892204</v>
      </c>
      <c r="AA26" s="33">
        <f t="shared" si="6"/>
        <v>25.355174516618938</v>
      </c>
    </row>
    <row r="27" spans="1:27" s="46" customFormat="1" ht="21.75" customHeight="1" x14ac:dyDescent="0.2">
      <c r="A27" s="17" t="s">
        <v>44</v>
      </c>
      <c r="B27" s="18">
        <v>11</v>
      </c>
      <c r="C27" s="19">
        <v>273</v>
      </c>
      <c r="D27" s="20">
        <v>93821</v>
      </c>
      <c r="E27" s="30">
        <f t="shared" si="7"/>
        <v>10</v>
      </c>
      <c r="F27" s="30">
        <f t="shared" si="7"/>
        <v>10.526315789473685</v>
      </c>
      <c r="G27" s="30">
        <f t="shared" si="7"/>
        <v>20.685618729096991</v>
      </c>
      <c r="H27" s="18">
        <v>2387</v>
      </c>
      <c r="I27" s="20">
        <v>5474</v>
      </c>
      <c r="J27" s="18">
        <v>1092</v>
      </c>
      <c r="K27" s="20">
        <v>8756</v>
      </c>
      <c r="L27" s="21">
        <f t="shared" si="8"/>
        <v>3479</v>
      </c>
      <c r="M27" s="20">
        <f t="shared" si="8"/>
        <v>14230</v>
      </c>
      <c r="N27" s="32">
        <f t="shared" ref="N27:S32" si="9">(H27-H26)*100/H26</f>
        <v>1.2728044123886295</v>
      </c>
      <c r="O27" s="33">
        <f t="shared" si="9"/>
        <v>-24.673180129351863</v>
      </c>
      <c r="P27" s="32">
        <f t="shared" si="9"/>
        <v>-5.1259774109470024</v>
      </c>
      <c r="Q27" s="33">
        <f t="shared" si="9"/>
        <v>-10.296076221698597</v>
      </c>
      <c r="R27" s="32">
        <f t="shared" si="9"/>
        <v>-0.82668187001140248</v>
      </c>
      <c r="S27" s="33">
        <f t="shared" si="9"/>
        <v>-16.431759455015268</v>
      </c>
      <c r="T27" s="47">
        <f t="shared" si="0"/>
        <v>2.2932551319648096</v>
      </c>
      <c r="U27" s="48">
        <f t="shared" si="1"/>
        <v>8.0183150183150182</v>
      </c>
      <c r="V27" s="49">
        <f t="shared" si="2"/>
        <v>4.0902558206381148</v>
      </c>
      <c r="W27" s="36">
        <f t="shared" ref="W27:Y32" si="10">(T27-T26)*100/T26</f>
        <v>-25.619893407994276</v>
      </c>
      <c r="X27" s="37">
        <f t="shared" si="10"/>
        <v>-5.4494356512592343</v>
      </c>
      <c r="Y27" s="38">
        <f t="shared" si="10"/>
        <v>-15.735157277434194</v>
      </c>
      <c r="Z27" s="22">
        <f t="shared" si="3"/>
        <v>15.167180055637864</v>
      </c>
      <c r="AA27" s="33">
        <f t="shared" si="6"/>
        <v>-30.755427676457153</v>
      </c>
    </row>
    <row r="28" spans="1:27" s="46" customFormat="1" ht="21.75" customHeight="1" x14ac:dyDescent="0.2">
      <c r="A28" s="17" t="s">
        <v>45</v>
      </c>
      <c r="B28" s="18">
        <v>9</v>
      </c>
      <c r="C28" s="19">
        <v>224</v>
      </c>
      <c r="D28" s="20">
        <v>81541</v>
      </c>
      <c r="E28" s="30">
        <f t="shared" ref="E28:G32" si="11">(B28-B27)*100/B27</f>
        <v>-18.181818181818183</v>
      </c>
      <c r="F28" s="30">
        <f t="shared" si="11"/>
        <v>-17.948717948717949</v>
      </c>
      <c r="G28" s="30">
        <f t="shared" si="11"/>
        <v>-13.088754116882148</v>
      </c>
      <c r="H28" s="18">
        <v>2415</v>
      </c>
      <c r="I28" s="20">
        <v>4289</v>
      </c>
      <c r="J28" s="18">
        <v>1173</v>
      </c>
      <c r="K28" s="20">
        <v>8917</v>
      </c>
      <c r="L28" s="21">
        <f t="shared" ref="L28:M32" si="12">H28+J28</f>
        <v>3588</v>
      </c>
      <c r="M28" s="20">
        <f t="shared" si="12"/>
        <v>13206</v>
      </c>
      <c r="N28" s="32">
        <f t="shared" si="9"/>
        <v>1.1730205278592376</v>
      </c>
      <c r="O28" s="33">
        <f t="shared" si="9"/>
        <v>-21.647789550602848</v>
      </c>
      <c r="P28" s="32">
        <f t="shared" si="9"/>
        <v>7.4175824175824179</v>
      </c>
      <c r="Q28" s="33">
        <f t="shared" si="9"/>
        <v>1.8387391502969392</v>
      </c>
      <c r="R28" s="32">
        <f t="shared" si="9"/>
        <v>3.1330842196033344</v>
      </c>
      <c r="S28" s="33">
        <f t="shared" si="9"/>
        <v>-7.1960646521433587</v>
      </c>
      <c r="T28" s="47">
        <f t="shared" si="0"/>
        <v>1.7759834368530021</v>
      </c>
      <c r="U28" s="48">
        <f t="shared" si="1"/>
        <v>7.6018755328218246</v>
      </c>
      <c r="V28" s="49">
        <f t="shared" si="2"/>
        <v>3.6806020066889631</v>
      </c>
      <c r="W28" s="36">
        <f t="shared" si="10"/>
        <v>-22.556220976103113</v>
      </c>
      <c r="X28" s="37">
        <f t="shared" si="10"/>
        <v>-5.1936034508744564</v>
      </c>
      <c r="Y28" s="38">
        <f t="shared" si="10"/>
        <v>-10.015359232108915</v>
      </c>
      <c r="Z28" s="22">
        <f t="shared" si="3"/>
        <v>16.195533535276731</v>
      </c>
      <c r="AA28" s="33">
        <f t="shared" si="6"/>
        <v>6.7801231070413275</v>
      </c>
    </row>
    <row r="29" spans="1:27" s="46" customFormat="1" ht="21.75" customHeight="1" x14ac:dyDescent="0.2">
      <c r="A29" s="17" t="s">
        <v>48</v>
      </c>
      <c r="B29" s="18">
        <v>9</v>
      </c>
      <c r="C29" s="19">
        <v>224</v>
      </c>
      <c r="D29" s="20">
        <v>69728</v>
      </c>
      <c r="E29" s="30">
        <f t="shared" si="11"/>
        <v>0</v>
      </c>
      <c r="F29" s="30">
        <f t="shared" si="11"/>
        <v>0</v>
      </c>
      <c r="G29" s="30">
        <f t="shared" si="11"/>
        <v>-14.487190493126157</v>
      </c>
      <c r="H29" s="18">
        <v>2220</v>
      </c>
      <c r="I29" s="20">
        <v>3646</v>
      </c>
      <c r="J29" s="18">
        <v>1080</v>
      </c>
      <c r="K29" s="20">
        <v>6263</v>
      </c>
      <c r="L29" s="21">
        <f t="shared" si="12"/>
        <v>3300</v>
      </c>
      <c r="M29" s="20">
        <f t="shared" si="12"/>
        <v>9909</v>
      </c>
      <c r="N29" s="32">
        <f t="shared" si="9"/>
        <v>-8.0745341614906838</v>
      </c>
      <c r="O29" s="33">
        <f t="shared" si="9"/>
        <v>-14.991839589647936</v>
      </c>
      <c r="P29" s="32">
        <f t="shared" si="9"/>
        <v>-7.9283887468030692</v>
      </c>
      <c r="Q29" s="33">
        <f t="shared" si="9"/>
        <v>-29.763373331838061</v>
      </c>
      <c r="R29" s="32">
        <f t="shared" si="9"/>
        <v>-8.0267558528428093</v>
      </c>
      <c r="S29" s="33">
        <f t="shared" si="9"/>
        <v>-24.965924579736484</v>
      </c>
      <c r="T29" s="47">
        <f t="shared" si="0"/>
        <v>1.6423423423423424</v>
      </c>
      <c r="U29" s="48">
        <f t="shared" si="1"/>
        <v>5.799074074074074</v>
      </c>
      <c r="V29" s="49">
        <f t="shared" si="2"/>
        <v>3.0027272727272729</v>
      </c>
      <c r="W29" s="36">
        <f t="shared" si="10"/>
        <v>-7.5249065806305211</v>
      </c>
      <c r="X29" s="37">
        <f t="shared" si="10"/>
        <v>-23.715219368746343</v>
      </c>
      <c r="Y29" s="38">
        <f t="shared" si="10"/>
        <v>-18.417496179422571</v>
      </c>
      <c r="Z29" s="22">
        <f t="shared" si="3"/>
        <v>14.210933914639742</v>
      </c>
      <c r="AA29" s="33">
        <f t="shared" si="6"/>
        <v>-12.253993462544347</v>
      </c>
    </row>
    <row r="30" spans="1:27" s="46" customFormat="1" ht="21.75" customHeight="1" x14ac:dyDescent="0.2">
      <c r="A30" s="17" t="s">
        <v>49</v>
      </c>
      <c r="B30" s="18">
        <v>7</v>
      </c>
      <c r="C30" s="19">
        <v>168</v>
      </c>
      <c r="D30" s="20">
        <v>67803</v>
      </c>
      <c r="E30" s="30">
        <f t="shared" si="11"/>
        <v>-22.222222222222221</v>
      </c>
      <c r="F30" s="30">
        <f t="shared" si="11"/>
        <v>-25</v>
      </c>
      <c r="G30" s="30">
        <f t="shared" si="11"/>
        <v>-2.7607273978889397</v>
      </c>
      <c r="H30" s="18">
        <v>1440</v>
      </c>
      <c r="I30" s="20">
        <v>2375</v>
      </c>
      <c r="J30" s="18">
        <v>247</v>
      </c>
      <c r="K30" s="20">
        <v>491</v>
      </c>
      <c r="L30" s="21">
        <f t="shared" si="12"/>
        <v>1687</v>
      </c>
      <c r="M30" s="20">
        <f t="shared" si="12"/>
        <v>2866</v>
      </c>
      <c r="N30" s="32">
        <f t="shared" si="9"/>
        <v>-35.135135135135137</v>
      </c>
      <c r="O30" s="33">
        <f t="shared" si="9"/>
        <v>-34.860120680197475</v>
      </c>
      <c r="P30" s="32">
        <f t="shared" si="9"/>
        <v>-77.129629629629633</v>
      </c>
      <c r="Q30" s="33">
        <f t="shared" si="9"/>
        <v>-92.160306562350314</v>
      </c>
      <c r="R30" s="32">
        <f t="shared" si="9"/>
        <v>-48.878787878787875</v>
      </c>
      <c r="S30" s="33">
        <f t="shared" si="9"/>
        <v>-71.076798869714395</v>
      </c>
      <c r="T30" s="47">
        <f t="shared" si="0"/>
        <v>1.6493055555555556</v>
      </c>
      <c r="U30" s="48">
        <f t="shared" si="1"/>
        <v>1.9878542510121457</v>
      </c>
      <c r="V30" s="49">
        <f t="shared" si="2"/>
        <v>1.6988737403675163</v>
      </c>
      <c r="W30" s="36">
        <f t="shared" si="10"/>
        <v>0.42398061802888548</v>
      </c>
      <c r="X30" s="37">
        <f t="shared" si="10"/>
        <v>-65.721178491248324</v>
      </c>
      <c r="Y30" s="38">
        <f t="shared" si="10"/>
        <v>-43.422309585096343</v>
      </c>
      <c r="Z30" s="22">
        <f t="shared" si="3"/>
        <v>4.2269516098107749</v>
      </c>
      <c r="AA30" s="33">
        <f t="shared" si="6"/>
        <v>-70.255638122021821</v>
      </c>
    </row>
    <row r="31" spans="1:27" s="46" customFormat="1" ht="21.75" customHeight="1" x14ac:dyDescent="0.2">
      <c r="A31" s="17" t="s">
        <v>51</v>
      </c>
      <c r="B31" s="18">
        <v>7</v>
      </c>
      <c r="C31" s="19">
        <v>168</v>
      </c>
      <c r="D31" s="20">
        <v>52595</v>
      </c>
      <c r="E31" s="30">
        <f t="shared" si="11"/>
        <v>0</v>
      </c>
      <c r="F31" s="30">
        <f t="shared" si="11"/>
        <v>0</v>
      </c>
      <c r="G31" s="30">
        <f t="shared" si="11"/>
        <v>-22.429686002094304</v>
      </c>
      <c r="H31" s="18">
        <v>2014</v>
      </c>
      <c r="I31" s="20">
        <v>3033</v>
      </c>
      <c r="J31" s="18">
        <v>297</v>
      </c>
      <c r="K31" s="20">
        <v>722</v>
      </c>
      <c r="L31" s="21">
        <f t="shared" si="12"/>
        <v>2311</v>
      </c>
      <c r="M31" s="20">
        <f t="shared" si="12"/>
        <v>3755</v>
      </c>
      <c r="N31" s="32">
        <f t="shared" si="9"/>
        <v>39.861111111111114</v>
      </c>
      <c r="O31" s="33">
        <f t="shared" si="9"/>
        <v>27.705263157894738</v>
      </c>
      <c r="P31" s="32">
        <f t="shared" si="9"/>
        <v>20.242914979757085</v>
      </c>
      <c r="Q31" s="33">
        <f t="shared" si="9"/>
        <v>47.046843177189409</v>
      </c>
      <c r="R31" s="32">
        <f t="shared" si="9"/>
        <v>36.988737403675159</v>
      </c>
      <c r="S31" s="33">
        <f t="shared" si="9"/>
        <v>31.018841591067691</v>
      </c>
      <c r="T31" s="47">
        <f t="shared" si="0"/>
        <v>1.5059582919563059</v>
      </c>
      <c r="U31" s="48">
        <f t="shared" si="1"/>
        <v>2.4309764309764308</v>
      </c>
      <c r="V31" s="49">
        <f t="shared" si="2"/>
        <v>1.6248377325832972</v>
      </c>
      <c r="W31" s="36">
        <f t="shared" si="10"/>
        <v>-8.6913709298071353</v>
      </c>
      <c r="X31" s="37">
        <f t="shared" si="10"/>
        <v>22.291482372948757</v>
      </c>
      <c r="Y31" s="38">
        <f t="shared" si="10"/>
        <v>-4.3579464456377366</v>
      </c>
      <c r="Z31" s="22">
        <f t="shared" si="3"/>
        <v>7.1394619260385968</v>
      </c>
      <c r="AA31" s="33">
        <f t="shared" si="6"/>
        <v>68.90332762428298</v>
      </c>
    </row>
    <row r="32" spans="1:27" s="46" customFormat="1" ht="21.75" customHeight="1" x14ac:dyDescent="0.2">
      <c r="A32" s="17" t="s">
        <v>52</v>
      </c>
      <c r="B32" s="18">
        <v>6</v>
      </c>
      <c r="C32" s="19">
        <v>143</v>
      </c>
      <c r="D32" s="20">
        <v>52970</v>
      </c>
      <c r="E32" s="30">
        <f t="shared" si="11"/>
        <v>-14.285714285714286</v>
      </c>
      <c r="F32" s="30">
        <f t="shared" si="11"/>
        <v>-14.880952380952381</v>
      </c>
      <c r="G32" s="30">
        <f t="shared" si="11"/>
        <v>0.7129955318946668</v>
      </c>
      <c r="H32" s="18">
        <v>2001</v>
      </c>
      <c r="I32" s="20">
        <v>4100</v>
      </c>
      <c r="J32" s="18">
        <v>614</v>
      </c>
      <c r="K32" s="20">
        <v>2799</v>
      </c>
      <c r="L32" s="21">
        <f t="shared" si="12"/>
        <v>2615</v>
      </c>
      <c r="M32" s="20">
        <f t="shared" si="12"/>
        <v>6899</v>
      </c>
      <c r="N32" s="32">
        <f t="shared" si="9"/>
        <v>-0.6454816285998014</v>
      </c>
      <c r="O32" s="33">
        <f t="shared" si="9"/>
        <v>35.179690075832511</v>
      </c>
      <c r="P32" s="32">
        <f t="shared" si="9"/>
        <v>106.73400673400674</v>
      </c>
      <c r="Q32" s="33">
        <f t="shared" si="9"/>
        <v>287.67313019390582</v>
      </c>
      <c r="R32" s="32">
        <f t="shared" si="9"/>
        <v>13.154478580700996</v>
      </c>
      <c r="S32" s="33">
        <f t="shared" si="9"/>
        <v>83.728362183754996</v>
      </c>
      <c r="T32" s="47">
        <f t="shared" si="0"/>
        <v>2.048975512243878</v>
      </c>
      <c r="U32" s="48">
        <f t="shared" si="1"/>
        <v>4.5586319218241043</v>
      </c>
      <c r="V32" s="49">
        <f t="shared" si="2"/>
        <v>2.638240917782027</v>
      </c>
      <c r="W32" s="36">
        <f t="shared" si="10"/>
        <v>36.057918946889878</v>
      </c>
      <c r="X32" s="37">
        <f t="shared" si="10"/>
        <v>87.522670468387687</v>
      </c>
      <c r="Y32" s="38">
        <f t="shared" si="10"/>
        <v>62.369500958568963</v>
      </c>
      <c r="Z32" s="22">
        <f t="shared" si="3"/>
        <v>13.024353407589201</v>
      </c>
      <c r="AA32" s="33">
        <f t="shared" si="6"/>
        <v>82.427661111092959</v>
      </c>
    </row>
    <row r="33" spans="1:27" s="46" customFormat="1" ht="21.75" customHeight="1" x14ac:dyDescent="0.2">
      <c r="A33" s="17" t="s">
        <v>53</v>
      </c>
      <c r="B33" s="18">
        <v>6</v>
      </c>
      <c r="C33" s="19">
        <v>143</v>
      </c>
      <c r="D33" s="20">
        <v>52195</v>
      </c>
      <c r="E33" s="30">
        <f t="shared" ref="E33:E34" si="13">(B33-B32)*100/B32</f>
        <v>0</v>
      </c>
      <c r="F33" s="30">
        <f t="shared" ref="F33:F34" si="14">(C33-C32)*100/C32</f>
        <v>0</v>
      </c>
      <c r="G33" s="30">
        <f t="shared" ref="G33:G34" si="15">(D33-D32)*100/D32</f>
        <v>-1.4630923164055125</v>
      </c>
      <c r="H33" s="18">
        <v>1993</v>
      </c>
      <c r="I33" s="20">
        <v>3769</v>
      </c>
      <c r="J33" s="18">
        <v>658</v>
      </c>
      <c r="K33" s="20">
        <v>3278</v>
      </c>
      <c r="L33" s="21">
        <f t="shared" ref="L33:L34" si="16">H33+J33</f>
        <v>2651</v>
      </c>
      <c r="M33" s="20">
        <f t="shared" ref="M33:M34" si="17">I33+K33</f>
        <v>7047</v>
      </c>
      <c r="N33" s="32">
        <f t="shared" ref="N33:N34" si="18">(H33-H32)*100/H32</f>
        <v>-0.39980009995002497</v>
      </c>
      <c r="O33" s="33">
        <f t="shared" ref="O33:O34" si="19">(I33-I32)*100/I32</f>
        <v>-8.0731707317073162</v>
      </c>
      <c r="P33" s="32">
        <f t="shared" ref="P33:P34" si="20">(J33-J32)*100/J32</f>
        <v>7.1661237785016283</v>
      </c>
      <c r="Q33" s="33">
        <f t="shared" ref="Q33:Q34" si="21">(K33-K32)*100/K32</f>
        <v>17.113254733833511</v>
      </c>
      <c r="R33" s="32">
        <f t="shared" ref="R33:R34" si="22">(L33-L32)*100/L32</f>
        <v>1.3766730401529637</v>
      </c>
      <c r="S33" s="33">
        <f t="shared" ref="S33:S34" si="23">(M33-M32)*100/M32</f>
        <v>2.1452384403536744</v>
      </c>
      <c r="T33" s="47">
        <f t="shared" ref="T33:T34" si="24">I33/H33</f>
        <v>1.8911189162067235</v>
      </c>
      <c r="U33" s="48">
        <f t="shared" ref="U33:U34" si="25">K33/J33</f>
        <v>4.9817629179331311</v>
      </c>
      <c r="V33" s="49">
        <f t="shared" ref="V33:V34" si="26">M33/L33</f>
        <v>2.6582421727649943</v>
      </c>
      <c r="W33" s="36">
        <f t="shared" ref="W33:W34" si="27">(T33-T32)*100/T32</f>
        <v>-7.7041719187889317</v>
      </c>
      <c r="X33" s="37">
        <f t="shared" ref="X33:X34" si="28">(U33-U32)*100/U32</f>
        <v>9.2819732622701849</v>
      </c>
      <c r="Y33" s="38">
        <f t="shared" ref="Y33:Y34" si="29">(V33-V32)*100/V32</f>
        <v>0.75812845021683717</v>
      </c>
      <c r="Z33" s="22">
        <f t="shared" ref="Z33:Z34" si="30">(M33/D33)*100</f>
        <v>13.501293227320623</v>
      </c>
      <c r="AA33" s="33">
        <f t="shared" ref="AA33:AA34" si="31">(Z33-Z32)*100/Z32</f>
        <v>3.6619078491337045</v>
      </c>
    </row>
    <row r="34" spans="1:27" s="46" customFormat="1" ht="21.75" customHeight="1" x14ac:dyDescent="0.2">
      <c r="A34" s="23" t="s">
        <v>54</v>
      </c>
      <c r="B34" s="24">
        <v>6</v>
      </c>
      <c r="C34" s="25">
        <v>143</v>
      </c>
      <c r="D34" s="26">
        <v>52338</v>
      </c>
      <c r="E34" s="31">
        <f t="shared" si="13"/>
        <v>0</v>
      </c>
      <c r="F34" s="31">
        <f t="shared" si="14"/>
        <v>0</v>
      </c>
      <c r="G34" s="31">
        <f t="shared" si="15"/>
        <v>0.27397260273972601</v>
      </c>
      <c r="H34" s="24">
        <v>2435</v>
      </c>
      <c r="I34" s="26">
        <v>4535</v>
      </c>
      <c r="J34" s="24">
        <v>776</v>
      </c>
      <c r="K34" s="26">
        <v>3359</v>
      </c>
      <c r="L34" s="27">
        <f t="shared" si="16"/>
        <v>3211</v>
      </c>
      <c r="M34" s="26">
        <f t="shared" si="17"/>
        <v>7894</v>
      </c>
      <c r="N34" s="34">
        <f t="shared" si="18"/>
        <v>22.177621675865531</v>
      </c>
      <c r="O34" s="35">
        <f t="shared" si="19"/>
        <v>20.323693287344124</v>
      </c>
      <c r="P34" s="34">
        <f t="shared" si="20"/>
        <v>17.933130699088146</v>
      </c>
      <c r="Q34" s="35">
        <f t="shared" si="21"/>
        <v>2.4710189139719341</v>
      </c>
      <c r="R34" s="34">
        <f t="shared" si="22"/>
        <v>21.124104111655978</v>
      </c>
      <c r="S34" s="35">
        <f t="shared" si="23"/>
        <v>12.019298992479069</v>
      </c>
      <c r="T34" s="50">
        <f t="shared" si="24"/>
        <v>1.8624229979466118</v>
      </c>
      <c r="U34" s="51">
        <f t="shared" si="25"/>
        <v>4.3286082474226806</v>
      </c>
      <c r="V34" s="52">
        <f t="shared" si="26"/>
        <v>2.458424166926191</v>
      </c>
      <c r="W34" s="39">
        <f t="shared" si="27"/>
        <v>-1.5174042210772751</v>
      </c>
      <c r="X34" s="40">
        <f t="shared" si="28"/>
        <v>-13.110914374492873</v>
      </c>
      <c r="Y34" s="41">
        <f t="shared" si="29"/>
        <v>-7.5169225695851782</v>
      </c>
      <c r="Z34" s="28">
        <f t="shared" si="30"/>
        <v>15.0827314761741</v>
      </c>
      <c r="AA34" s="35">
        <f t="shared" si="31"/>
        <v>11.71323533402969</v>
      </c>
    </row>
  </sheetData>
  <mergeCells count="25">
    <mergeCell ref="AA8:AA9"/>
    <mergeCell ref="T6:Y6"/>
    <mergeCell ref="A6:A9"/>
    <mergeCell ref="Z6:AA7"/>
    <mergeCell ref="H6:S6"/>
    <mergeCell ref="N7:S7"/>
    <mergeCell ref="N8:O8"/>
    <mergeCell ref="P8:Q8"/>
    <mergeCell ref="R8:S8"/>
    <mergeCell ref="A1:AA1"/>
    <mergeCell ref="A2:AA2"/>
    <mergeCell ref="A4:AA4"/>
    <mergeCell ref="A3:AA3"/>
    <mergeCell ref="B8:B9"/>
    <mergeCell ref="C8:C9"/>
    <mergeCell ref="D8:D9"/>
    <mergeCell ref="Z8:Z9"/>
    <mergeCell ref="W7:Y8"/>
    <mergeCell ref="B6:G7"/>
    <mergeCell ref="E8:G8"/>
    <mergeCell ref="A5:AA5"/>
    <mergeCell ref="H7:I8"/>
    <mergeCell ref="J7:K8"/>
    <mergeCell ref="T7:V8"/>
    <mergeCell ref="L7:M8"/>
  </mergeCells>
  <phoneticPr fontId="0" type="noConversion"/>
  <printOptions horizontalCentered="1"/>
  <pageMargins left="0.39370078740157483" right="0.39370078740157483" top="0.39370078740157483" bottom="0.39370078740157483" header="0" footer="0.3937007874015748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CSS</vt:lpstr>
      <vt:lpstr>CSS!Titoli_stampa</vt:lpstr>
    </vt:vector>
  </TitlesOfParts>
  <Company>Servizio Turismo - 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Agriturismo in Umbria</dc:title>
  <dc:subject>Consistenza e Movimento turistico</dc:subject>
  <dc:creator>Serenella Petini</dc:creator>
  <dc:description>Soltanto riepilogo annuale (o periodico fino al completamento dell'anno in corso)</dc:description>
  <cp:lastModifiedBy>Serenella Petini</cp:lastModifiedBy>
  <cp:lastPrinted>2025-04-30T11:30:57Z</cp:lastPrinted>
  <dcterms:created xsi:type="dcterms:W3CDTF">1998-12-02T12:24:42Z</dcterms:created>
  <dcterms:modified xsi:type="dcterms:W3CDTF">2025-04-30T13:06:30Z</dcterms:modified>
</cp:coreProperties>
</file>