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D9812D1F-8A0E-4063-AE50-A61474FDAD48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CF e K" sheetId="1" r:id="rId1"/>
  </sheets>
  <definedNames>
    <definedName name="_xlnm.Print_Titles" localSheetId="0">'CF e K'!$1:$9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S33" i="1"/>
  <c r="T33" i="1"/>
  <c r="W34" i="1" s="1"/>
  <c r="U33" i="1"/>
  <c r="X33" i="1" s="1"/>
  <c r="E34" i="1"/>
  <c r="F34" i="1"/>
  <c r="G34" i="1"/>
  <c r="L34" i="1"/>
  <c r="R34" i="1" s="1"/>
  <c r="M34" i="1"/>
  <c r="Z34" i="1" s="1"/>
  <c r="N34" i="1"/>
  <c r="O34" i="1"/>
  <c r="P34" i="1"/>
  <c r="Q34" i="1"/>
  <c r="T34" i="1"/>
  <c r="U34" i="1"/>
  <c r="X34" i="1" s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U32" i="1"/>
  <c r="T32" i="1"/>
  <c r="Q32" i="1"/>
  <c r="P32" i="1"/>
  <c r="O32" i="1"/>
  <c r="N32" i="1"/>
  <c r="M32" i="1"/>
  <c r="Z32" i="1" s="1"/>
  <c r="L32" i="1"/>
  <c r="U31" i="1"/>
  <c r="X31" i="1" s="1"/>
  <c r="T31" i="1"/>
  <c r="Q31" i="1"/>
  <c r="P31" i="1"/>
  <c r="O31" i="1"/>
  <c r="N31" i="1"/>
  <c r="M31" i="1"/>
  <c r="L31" i="1"/>
  <c r="R32" i="1" s="1"/>
  <c r="Z30" i="1"/>
  <c r="U30" i="1"/>
  <c r="T30" i="1"/>
  <c r="W30" i="1" s="1"/>
  <c r="Q30" i="1"/>
  <c r="P30" i="1"/>
  <c r="O30" i="1"/>
  <c r="N30" i="1"/>
  <c r="M30" i="1"/>
  <c r="V30" i="1" s="1"/>
  <c r="L30" i="1"/>
  <c r="R30" i="1" s="1"/>
  <c r="U29" i="1"/>
  <c r="X29" i="1" s="1"/>
  <c r="T29" i="1"/>
  <c r="R29" i="1"/>
  <c r="Q29" i="1"/>
  <c r="P29" i="1"/>
  <c r="O29" i="1"/>
  <c r="N29" i="1"/>
  <c r="M29" i="1"/>
  <c r="Z29" i="1" s="1"/>
  <c r="AA29" i="1" s="1"/>
  <c r="L29" i="1"/>
  <c r="Z28" i="1"/>
  <c r="V28" i="1"/>
  <c r="U28" i="1"/>
  <c r="T28" i="1"/>
  <c r="W29" i="1" s="1"/>
  <c r="S28" i="1"/>
  <c r="R28" i="1"/>
  <c r="Q28" i="1"/>
  <c r="P28" i="1"/>
  <c r="O28" i="1"/>
  <c r="N28" i="1"/>
  <c r="M28" i="1"/>
  <c r="L28" i="1"/>
  <c r="Z27" i="1"/>
  <c r="U27" i="1"/>
  <c r="T27" i="1"/>
  <c r="W28" i="1" s="1"/>
  <c r="S27" i="1"/>
  <c r="R27" i="1"/>
  <c r="Q27" i="1"/>
  <c r="P27" i="1"/>
  <c r="O27" i="1"/>
  <c r="N27" i="1"/>
  <c r="M27" i="1"/>
  <c r="V27" i="1" s="1"/>
  <c r="Y27" i="1" s="1"/>
  <c r="L27" i="1"/>
  <c r="Z26" i="1"/>
  <c r="U26" i="1"/>
  <c r="T26" i="1"/>
  <c r="W27" i="1" s="1"/>
  <c r="S26" i="1"/>
  <c r="R26" i="1"/>
  <c r="Q26" i="1"/>
  <c r="P26" i="1"/>
  <c r="O26" i="1"/>
  <c r="N26" i="1"/>
  <c r="M26" i="1"/>
  <c r="V26" i="1" s="1"/>
  <c r="L26" i="1"/>
  <c r="U25" i="1"/>
  <c r="T25" i="1"/>
  <c r="W25" i="1" s="1"/>
  <c r="S25" i="1"/>
  <c r="R25" i="1"/>
  <c r="Q25" i="1"/>
  <c r="P25" i="1"/>
  <c r="O25" i="1"/>
  <c r="N25" i="1"/>
  <c r="M25" i="1"/>
  <c r="Z25" i="1" s="1"/>
  <c r="AA25" i="1" s="1"/>
  <c r="L25" i="1"/>
  <c r="Z24" i="1"/>
  <c r="V24" i="1"/>
  <c r="U24" i="1"/>
  <c r="T24" i="1"/>
  <c r="W24" i="1" s="1"/>
  <c r="S24" i="1"/>
  <c r="R24" i="1"/>
  <c r="Q24" i="1"/>
  <c r="P24" i="1"/>
  <c r="O24" i="1"/>
  <c r="N24" i="1"/>
  <c r="M24" i="1"/>
  <c r="L24" i="1"/>
  <c r="Z23" i="1"/>
  <c r="V23" i="1"/>
  <c r="U23" i="1"/>
  <c r="T23" i="1"/>
  <c r="W23" i="1" s="1"/>
  <c r="S23" i="1"/>
  <c r="Q23" i="1"/>
  <c r="P23" i="1"/>
  <c r="O23" i="1"/>
  <c r="N23" i="1"/>
  <c r="M23" i="1"/>
  <c r="L23" i="1"/>
  <c r="R23" i="1" s="1"/>
  <c r="Z22" i="1"/>
  <c r="V22" i="1"/>
  <c r="U22" i="1"/>
  <c r="T22" i="1"/>
  <c r="W22" i="1" s="1"/>
  <c r="Q22" i="1"/>
  <c r="P22" i="1"/>
  <c r="O22" i="1"/>
  <c r="N22" i="1"/>
  <c r="M22" i="1"/>
  <c r="S22" i="1" s="1"/>
  <c r="L22" i="1"/>
  <c r="R22" i="1" s="1"/>
  <c r="Z21" i="1"/>
  <c r="W21" i="1"/>
  <c r="V21" i="1"/>
  <c r="U21" i="1"/>
  <c r="X21" i="1" s="1"/>
  <c r="T21" i="1"/>
  <c r="Q21" i="1"/>
  <c r="P21" i="1"/>
  <c r="O21" i="1"/>
  <c r="N21" i="1"/>
  <c r="M21" i="1"/>
  <c r="S21" i="1" s="1"/>
  <c r="L21" i="1"/>
  <c r="R21" i="1" s="1"/>
  <c r="Z20" i="1"/>
  <c r="W20" i="1"/>
  <c r="V20" i="1"/>
  <c r="U20" i="1"/>
  <c r="T20" i="1"/>
  <c r="Q20" i="1"/>
  <c r="P20" i="1"/>
  <c r="O20" i="1"/>
  <c r="N20" i="1"/>
  <c r="M20" i="1"/>
  <c r="S20" i="1" s="1"/>
  <c r="L20" i="1"/>
  <c r="R20" i="1" s="1"/>
  <c r="Z19" i="1"/>
  <c r="W19" i="1"/>
  <c r="U19" i="1"/>
  <c r="T19" i="1"/>
  <c r="Q19" i="1"/>
  <c r="P19" i="1"/>
  <c r="O19" i="1"/>
  <c r="N19" i="1"/>
  <c r="M19" i="1"/>
  <c r="V19" i="1" s="1"/>
  <c r="Y19" i="1" s="1"/>
  <c r="L19" i="1"/>
  <c r="R19" i="1" s="1"/>
  <c r="Z18" i="1"/>
  <c r="U18" i="1"/>
  <c r="T18" i="1"/>
  <c r="W18" i="1" s="1"/>
  <c r="Q18" i="1"/>
  <c r="P18" i="1"/>
  <c r="O18" i="1"/>
  <c r="N18" i="1"/>
  <c r="M18" i="1"/>
  <c r="V18" i="1" s="1"/>
  <c r="L18" i="1"/>
  <c r="R18" i="1" s="1"/>
  <c r="U17" i="1"/>
  <c r="X17" i="1" s="1"/>
  <c r="T17" i="1"/>
  <c r="R17" i="1"/>
  <c r="Q17" i="1"/>
  <c r="P17" i="1"/>
  <c r="O17" i="1"/>
  <c r="N17" i="1"/>
  <c r="M17" i="1"/>
  <c r="Z17" i="1" s="1"/>
  <c r="AA17" i="1" s="1"/>
  <c r="L17" i="1"/>
  <c r="Z16" i="1"/>
  <c r="V16" i="1"/>
  <c r="U16" i="1"/>
  <c r="T16" i="1"/>
  <c r="W17" i="1" s="1"/>
  <c r="S16" i="1"/>
  <c r="R16" i="1"/>
  <c r="Q16" i="1"/>
  <c r="P16" i="1"/>
  <c r="O16" i="1"/>
  <c r="N16" i="1"/>
  <c r="M16" i="1"/>
  <c r="L16" i="1"/>
  <c r="Z15" i="1"/>
  <c r="U15" i="1"/>
  <c r="T15" i="1"/>
  <c r="W16" i="1" s="1"/>
  <c r="S15" i="1"/>
  <c r="R15" i="1"/>
  <c r="Q15" i="1"/>
  <c r="P15" i="1"/>
  <c r="O15" i="1"/>
  <c r="N15" i="1"/>
  <c r="M15" i="1"/>
  <c r="V15" i="1" s="1"/>
  <c r="Y15" i="1" s="1"/>
  <c r="L15" i="1"/>
  <c r="Z14" i="1"/>
  <c r="U14" i="1"/>
  <c r="T14" i="1"/>
  <c r="W15" i="1" s="1"/>
  <c r="S14" i="1"/>
  <c r="R14" i="1"/>
  <c r="Q14" i="1"/>
  <c r="P14" i="1"/>
  <c r="O14" i="1"/>
  <c r="N14" i="1"/>
  <c r="M14" i="1"/>
  <c r="V14" i="1" s="1"/>
  <c r="L14" i="1"/>
  <c r="U13" i="1"/>
  <c r="T13" i="1"/>
  <c r="W13" i="1" s="1"/>
  <c r="S13" i="1"/>
  <c r="R13" i="1"/>
  <c r="Q13" i="1"/>
  <c r="P13" i="1"/>
  <c r="O13" i="1"/>
  <c r="N13" i="1"/>
  <c r="M13" i="1"/>
  <c r="Z13" i="1" s="1"/>
  <c r="AA13" i="1" s="1"/>
  <c r="L13" i="1"/>
  <c r="Z12" i="1"/>
  <c r="V12" i="1"/>
  <c r="U12" i="1"/>
  <c r="T12" i="1"/>
  <c r="W12" i="1" s="1"/>
  <c r="S12" i="1"/>
  <c r="R12" i="1"/>
  <c r="Q12" i="1"/>
  <c r="P12" i="1"/>
  <c r="O12" i="1"/>
  <c r="N12" i="1"/>
  <c r="M12" i="1"/>
  <c r="L12" i="1"/>
  <c r="V11" i="1"/>
  <c r="U11" i="1"/>
  <c r="X11" i="1" s="1"/>
  <c r="T11" i="1"/>
  <c r="W11" i="1" s="1"/>
  <c r="Q11" i="1"/>
  <c r="P11" i="1"/>
  <c r="O11" i="1"/>
  <c r="N11" i="1"/>
  <c r="M11" i="1"/>
  <c r="Z11" i="1" s="1"/>
  <c r="L11" i="1"/>
  <c r="U10" i="1"/>
  <c r="T10" i="1"/>
  <c r="M10" i="1"/>
  <c r="S11" i="1" s="1"/>
  <c r="L10" i="1"/>
  <c r="V10" i="1" s="1"/>
  <c r="Z33" i="1" l="1"/>
  <c r="AA33" i="1" s="1"/>
  <c r="V34" i="1"/>
  <c r="Y34" i="1" s="1"/>
  <c r="W33" i="1"/>
  <c r="S34" i="1"/>
  <c r="Y23" i="1"/>
  <c r="X25" i="1"/>
  <c r="V13" i="1"/>
  <c r="Y13" i="1" s="1"/>
  <c r="AA23" i="1"/>
  <c r="X26" i="1"/>
  <c r="AA12" i="1"/>
  <c r="X15" i="1"/>
  <c r="S17" i="1"/>
  <c r="AA24" i="1"/>
  <c r="X27" i="1"/>
  <c r="S29" i="1"/>
  <c r="AA18" i="1"/>
  <c r="AA30" i="1"/>
  <c r="AA19" i="1"/>
  <c r="X23" i="1"/>
  <c r="S31" i="1"/>
  <c r="X12" i="1"/>
  <c r="X24" i="1"/>
  <c r="X14" i="1"/>
  <c r="V25" i="1"/>
  <c r="Y25" i="1" s="1"/>
  <c r="W14" i="1"/>
  <c r="X16" i="1"/>
  <c r="S18" i="1"/>
  <c r="W26" i="1"/>
  <c r="X28" i="1"/>
  <c r="S30" i="1"/>
  <c r="W31" i="1"/>
  <c r="X22" i="1"/>
  <c r="Y22" i="1"/>
  <c r="AA14" i="1"/>
  <c r="Y20" i="1"/>
  <c r="AA20" i="1"/>
  <c r="X13" i="1"/>
  <c r="AA22" i="1"/>
  <c r="Y16" i="1"/>
  <c r="S19" i="1"/>
  <c r="AA26" i="1"/>
  <c r="Y28" i="1"/>
  <c r="X18" i="1"/>
  <c r="X30" i="1"/>
  <c r="AA16" i="1"/>
  <c r="AA28" i="1"/>
  <c r="Y21" i="1"/>
  <c r="AA21" i="1"/>
  <c r="Y12" i="1"/>
  <c r="Y24" i="1"/>
  <c r="AA15" i="1"/>
  <c r="V17" i="1"/>
  <c r="Y17" i="1" s="1"/>
  <c r="AA27" i="1"/>
  <c r="V29" i="1"/>
  <c r="Y29" i="1" s="1"/>
  <c r="Z31" i="1"/>
  <c r="AA31" i="1" s="1"/>
  <c r="X19" i="1"/>
  <c r="X20" i="1"/>
  <c r="V32" i="1"/>
  <c r="Y33" i="1" s="1"/>
  <c r="S32" i="1"/>
  <c r="W32" i="1"/>
  <c r="R31" i="1"/>
  <c r="V31" i="1"/>
  <c r="Y31" i="1" s="1"/>
  <c r="X32" i="1"/>
  <c r="Y11" i="1"/>
  <c r="R11" i="1"/>
  <c r="Z10" i="1"/>
  <c r="AA11" i="1" s="1"/>
  <c r="AA34" i="1" l="1"/>
  <c r="Y26" i="1"/>
  <c r="Y30" i="1"/>
  <c r="AA32" i="1"/>
  <c r="Y18" i="1"/>
  <c r="Y14" i="1"/>
  <c r="Y32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<sst xmlns="http://schemas.openxmlformats.org/spreadsheetml/2006/main" count="68" uniqueCount="55">
  <si>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</si>
  <si>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</si>
  <si>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</si>
  <si>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</si>
  <si>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</si>
  <si>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</si>
  <si>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</si>
  <si>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</si>
  <si>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</si>
  <si>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</si>
  <si>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</si>
  <si>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</si>
  <si>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</si>
  <si>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</si>
  <si>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</si>
  <si>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</si>
  <si>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</si>
  <si>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</si>
  <si>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</si>
  <si>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</si>
  <si>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</si>
  <si>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</si>
  <si>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</si>
  <si>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</si>
  <si>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</si>
  <si>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TREND ANNUALE E ANALISI DELLA DOMANDA E DELL'OFFERTA TURISTICA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</si>
  <si>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</si>
  <si>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</si>
  <si>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</si>
  <si>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2013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</si>
  <si>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</si>
  <si>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IUM - Indice di Utilizzo Medio</t>
  </si>
  <si>
    <t>G.L. NETTE</t>
  </si>
  <si>
    <t>(%)</t>
  </si>
  <si>
    <t>Variazioni      %</t>
  </si>
  <si>
    <t>ITA</t>
  </si>
  <si>
    <t>STR</t>
  </si>
  <si>
    <t>TOT</t>
  </si>
  <si>
    <t>Intera Regione</t>
  </si>
  <si>
    <t>2014</t>
  </si>
  <si>
    <t>2015</t>
  </si>
  <si>
    <t>2016</t>
  </si>
  <si>
    <t>SERVIZIO TURISMO  -  STATISTICHE DEL TURISMO</t>
  </si>
  <si>
    <t>CASE PER FERIE E KINDERHEIM</t>
  </si>
  <si>
    <t>2017</t>
  </si>
  <si>
    <t>2018</t>
  </si>
  <si>
    <t>Regione Umbria</t>
  </si>
  <si>
    <t>2019</t>
  </si>
  <si>
    <t>2020</t>
  </si>
  <si>
    <t xml:space="preserve">N.Es. 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</si>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</sst>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solid">
        <fgColor indexed="47"/>
        <bgColor indexed="64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" fillId="0" borderId="0" xfId="0" applyFont="1"/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42" bestFit="1" customWidth="1"/>
    <col min="3" max="3" width="7.5546875" style="42" customWidth="1"/>
    <col min="4" max="4" width="10.44140625" style="42" customWidth="1"/>
    <col min="5" max="7" width="6.109375" style="42" customWidth="1"/>
    <col min="8" max="13" width="9" style="42" customWidth="1"/>
    <col min="14" max="19" width="6.88671875" style="42" customWidth="1"/>
    <col min="20" max="22" width="6.109375" style="42" customWidth="1"/>
    <col min="23" max="25" width="6.44140625" style="42" bestFit="1" customWidth="1"/>
    <col min="26" max="26" width="6" style="42" customWidth="1"/>
    <col min="27" max="27" width="6.88671875" style="42" customWidth="1"/>
    <col min="28" max="16384" width="9.109375" style="42"/>
  </cols>
  <sheetData>
    <row r="1" spans="1:27" ht="24" customHeight="1" x14ac:dyDescent="0.2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x14ac:dyDescent="0.2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17.25" customHeight="1" x14ac:dyDescent="0.2">
      <c r="A3" s="72" t="s">
        <v>25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23.25" customHeight="1" x14ac:dyDescent="0.2">
      <c r="A4" s="71" t="s">
        <v>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22.5" customHeight="1" x14ac:dyDescent="0.2">
      <c r="A5" s="96" t="s">
        <v>38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27" ht="24" customHeight="1" x14ac:dyDescent="0.2">
      <c r="A6" s="58" t="s">
        <v>19</v>
      </c>
      <c r="B6" s="87" t="s">
        <v>30</v>
      </c>
      <c r="C6" s="88"/>
      <c r="D6" s="88"/>
      <c r="E6" s="88"/>
      <c r="F6" s="88"/>
      <c r="G6" s="89"/>
      <c r="H6" s="62" t="s">
        <v>12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  <c r="T6" s="55" t="s">
        <v>17</v>
      </c>
      <c r="U6" s="56"/>
      <c r="V6" s="56"/>
      <c r="W6" s="56"/>
      <c r="X6" s="56"/>
      <c r="Y6" s="57"/>
      <c r="Z6" s="61" t="s">
        <v>31</v>
      </c>
      <c r="AA6" s="61"/>
    </row>
    <row r="7" spans="1:27" ht="19.5" customHeight="1" x14ac:dyDescent="0.2">
      <c r="A7" s="59"/>
      <c r="B7" s="90"/>
      <c r="C7" s="91"/>
      <c r="D7" s="91"/>
      <c r="E7" s="91"/>
      <c r="F7" s="91"/>
      <c r="G7" s="92"/>
      <c r="H7" s="97" t="s">
        <v>0</v>
      </c>
      <c r="I7" s="97"/>
      <c r="J7" s="97" t="s">
        <v>1</v>
      </c>
      <c r="K7" s="97"/>
      <c r="L7" s="97" t="s">
        <v>2</v>
      </c>
      <c r="M7" s="97"/>
      <c r="N7" s="65" t="s">
        <v>26</v>
      </c>
      <c r="O7" s="66"/>
      <c r="P7" s="66"/>
      <c r="Q7" s="66"/>
      <c r="R7" s="66"/>
      <c r="S7" s="67"/>
      <c r="T7" s="98" t="s">
        <v>18</v>
      </c>
      <c r="U7" s="98"/>
      <c r="V7" s="98"/>
      <c r="W7" s="81" t="s">
        <v>16</v>
      </c>
      <c r="X7" s="82"/>
      <c r="Y7" s="83"/>
      <c r="Z7" s="61"/>
      <c r="AA7" s="61"/>
    </row>
    <row r="8" spans="1:27" s="1" customFormat="1" ht="18.75" customHeight="1" x14ac:dyDescent="0.25">
      <c r="A8" s="59"/>
      <c r="B8" s="73" t="s">
        <v>5</v>
      </c>
      <c r="C8" s="75" t="s">
        <v>6</v>
      </c>
      <c r="D8" s="77" t="s">
        <v>32</v>
      </c>
      <c r="E8" s="93" t="s">
        <v>16</v>
      </c>
      <c r="F8" s="94"/>
      <c r="G8" s="95"/>
      <c r="H8" s="97"/>
      <c r="I8" s="97"/>
      <c r="J8" s="97"/>
      <c r="K8" s="97"/>
      <c r="L8" s="97"/>
      <c r="M8" s="97"/>
      <c r="N8" s="68" t="s">
        <v>7</v>
      </c>
      <c r="O8" s="68"/>
      <c r="P8" s="68" t="s">
        <v>8</v>
      </c>
      <c r="Q8" s="68"/>
      <c r="R8" s="68" t="s">
        <v>9</v>
      </c>
      <c r="S8" s="68"/>
      <c r="T8" s="98"/>
      <c r="U8" s="98"/>
      <c r="V8" s="98"/>
      <c r="W8" s="84"/>
      <c r="X8" s="85"/>
      <c r="Y8" s="86"/>
      <c r="Z8" s="79" t="s">
        <v>33</v>
      </c>
      <c r="AA8" s="54" t="s">
        <v>34</v>
      </c>
    </row>
    <row r="9" spans="1:27" s="1" customFormat="1" ht="12.75" customHeight="1" x14ac:dyDescent="0.25">
      <c r="A9" s="60"/>
      <c r="B9" s="74"/>
      <c r="C9" s="76"/>
      <c r="D9" s="78"/>
      <c r="E9" s="29" t="s">
        <v>49</v>
      </c>
      <c r="F9" s="29" t="s">
        <v>6</v>
      </c>
      <c r="G9" s="29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27</v>
      </c>
      <c r="O9" s="2" t="s">
        <v>28</v>
      </c>
      <c r="P9" s="2" t="s">
        <v>27</v>
      </c>
      <c r="Q9" s="2" t="s">
        <v>28</v>
      </c>
      <c r="R9" s="2" t="s">
        <v>27</v>
      </c>
      <c r="S9" s="2" t="s">
        <v>28</v>
      </c>
      <c r="T9" s="3" t="s">
        <v>35</v>
      </c>
      <c r="U9" s="3" t="s">
        <v>36</v>
      </c>
      <c r="V9" s="3" t="s">
        <v>37</v>
      </c>
      <c r="W9" s="3" t="s">
        <v>35</v>
      </c>
      <c r="X9" s="3" t="s">
        <v>36</v>
      </c>
      <c r="Y9" s="3" t="s">
        <v>37</v>
      </c>
      <c r="Z9" s="80"/>
      <c r="AA9" s="54"/>
    </row>
    <row r="10" spans="1:27" s="46" customFormat="1" ht="21.75" customHeight="1" x14ac:dyDescent="0.2">
      <c r="A10" s="4" t="s">
        <v>15</v>
      </c>
      <c r="B10" s="5">
        <v>12</v>
      </c>
      <c r="C10" s="6">
        <v>1660</v>
      </c>
      <c r="D10" s="7">
        <v>349030</v>
      </c>
      <c r="E10" s="8"/>
      <c r="F10" s="8"/>
      <c r="G10" s="8"/>
      <c r="H10" s="5">
        <v>10478</v>
      </c>
      <c r="I10" s="7">
        <v>78893</v>
      </c>
      <c r="J10" s="5">
        <v>2832</v>
      </c>
      <c r="K10" s="7">
        <v>18433</v>
      </c>
      <c r="L10" s="9">
        <f>H10+J10</f>
        <v>13310</v>
      </c>
      <c r="M10" s="7">
        <f>I10+K10</f>
        <v>97326</v>
      </c>
      <c r="N10" s="10"/>
      <c r="O10" s="11"/>
      <c r="P10" s="10"/>
      <c r="Q10" s="11"/>
      <c r="R10" s="12"/>
      <c r="S10" s="11"/>
      <c r="T10" s="43">
        <f t="shared" ref="T10:T32" si="0">I10/H10</f>
        <v>7.5293949226951709</v>
      </c>
      <c r="U10" s="44">
        <f t="shared" ref="U10:U32" si="1">K10/J10</f>
        <v>6.5088276836158192</v>
      </c>
      <c r="V10" s="45">
        <f t="shared" ref="V10:V32" si="2">M10/L10</f>
        <v>7.312246431254696</v>
      </c>
      <c r="W10" s="13"/>
      <c r="X10" s="14"/>
      <c r="Y10" s="15"/>
      <c r="Z10" s="16">
        <f t="shared" ref="Z10:Z32" si="3">(M10/D10)*100</f>
        <v>27.884709050797923</v>
      </c>
      <c r="AA10" s="11"/>
    </row>
    <row r="11" spans="1:27" s="46" customFormat="1" ht="21.75" customHeight="1" x14ac:dyDescent="0.2">
      <c r="A11" s="17">
        <v>2001</v>
      </c>
      <c r="B11" s="18">
        <v>14</v>
      </c>
      <c r="C11" s="19">
        <v>1732</v>
      </c>
      <c r="D11" s="20">
        <v>450931</v>
      </c>
      <c r="E11" s="30">
        <f>(B11-B10)*100/B10</f>
        <v>16.666666666666668</v>
      </c>
      <c r="F11" s="30">
        <f>(C11-C10)*100/C10</f>
        <v>4.3373493975903612</v>
      </c>
      <c r="G11" s="30">
        <f>(D11-D10)*100/D10</f>
        <v>29.195484628828467</v>
      </c>
      <c r="H11" s="18">
        <v>10442</v>
      </c>
      <c r="I11" s="20">
        <v>146774</v>
      </c>
      <c r="J11" s="18">
        <v>2832</v>
      </c>
      <c r="K11" s="20">
        <v>18433</v>
      </c>
      <c r="L11" s="21">
        <f>H11+J11</f>
        <v>13274</v>
      </c>
      <c r="M11" s="20">
        <f>I11+K11</f>
        <v>165207</v>
      </c>
      <c r="N11" s="32">
        <f t="shared" ref="N11:S26" si="4">(H11-H10)*100/H10</f>
        <v>-0.34357701851498379</v>
      </c>
      <c r="O11" s="33">
        <f t="shared" si="4"/>
        <v>86.041854156896051</v>
      </c>
      <c r="P11" s="32">
        <f t="shared" si="4"/>
        <v>0</v>
      </c>
      <c r="Q11" s="33">
        <f t="shared" si="4"/>
        <v>0</v>
      </c>
      <c r="R11" s="32">
        <f>(L11-L10)*100/L10</f>
        <v>-0.270473328324568</v>
      </c>
      <c r="S11" s="33">
        <f>(M11-M10)*100/M10</f>
        <v>69.746008260896375</v>
      </c>
      <c r="T11" s="47">
        <f t="shared" si="0"/>
        <v>14.056119517333844</v>
      </c>
      <c r="U11" s="48">
        <f t="shared" si="1"/>
        <v>6.5088276836158192</v>
      </c>
      <c r="V11" s="49">
        <f t="shared" si="2"/>
        <v>12.445909296368841</v>
      </c>
      <c r="W11" s="36">
        <f t="shared" ref="W11:Y26" si="5">(T11-T10)*100/T10</f>
        <v>86.683254918210764</v>
      </c>
      <c r="X11" s="37">
        <f t="shared" si="5"/>
        <v>0</v>
      </c>
      <c r="Y11" s="38">
        <f t="shared" si="5"/>
        <v>70.206371097825112</v>
      </c>
      <c r="Z11" s="22">
        <f t="shared" si="3"/>
        <v>36.636869055354367</v>
      </c>
      <c r="AA11" s="33">
        <f t="shared" ref="AA11:AA32" si="6">(Z11-Z10)*100/Z10</f>
        <v>31.386951137315169</v>
      </c>
    </row>
    <row r="12" spans="1:27" s="46" customFormat="1" ht="21.75" customHeight="1" x14ac:dyDescent="0.2">
      <c r="A12" s="17">
        <v>2002</v>
      </c>
      <c r="B12" s="18">
        <v>13</v>
      </c>
      <c r="C12" s="19">
        <v>1686</v>
      </c>
      <c r="D12" s="20">
        <v>444968</v>
      </c>
      <c r="E12" s="30">
        <f t="shared" ref="E12:G27" si="7">(B12-B11)*100/B11</f>
        <v>-7.1428571428571432</v>
      </c>
      <c r="F12" s="30">
        <f t="shared" si="7"/>
        <v>-2.6558891454965359</v>
      </c>
      <c r="G12" s="30">
        <f t="shared" si="7"/>
        <v>-1.3223752636212636</v>
      </c>
      <c r="H12" s="18">
        <v>12240</v>
      </c>
      <c r="I12" s="20">
        <v>162219</v>
      </c>
      <c r="J12" s="18">
        <v>1044</v>
      </c>
      <c r="K12" s="20">
        <v>23284</v>
      </c>
      <c r="L12" s="21">
        <f t="shared" ref="L12:M27" si="8">H12+J12</f>
        <v>13284</v>
      </c>
      <c r="M12" s="20">
        <f t="shared" si="8"/>
        <v>185503</v>
      </c>
      <c r="N12" s="32">
        <f t="shared" si="4"/>
        <v>17.218923577858646</v>
      </c>
      <c r="O12" s="33">
        <f t="shared" si="4"/>
        <v>10.522980909425375</v>
      </c>
      <c r="P12" s="32">
        <f t="shared" si="4"/>
        <v>-63.135593220338983</v>
      </c>
      <c r="Q12" s="33">
        <f t="shared" si="4"/>
        <v>26.316931590083005</v>
      </c>
      <c r="R12" s="32">
        <f>(L12-L11)*100/L11</f>
        <v>7.5335241826126262E-2</v>
      </c>
      <c r="S12" s="33">
        <f>(M12-M11)*100/M11</f>
        <v>12.285193726658072</v>
      </c>
      <c r="T12" s="47">
        <f t="shared" si="0"/>
        <v>13.253186274509805</v>
      </c>
      <c r="U12" s="48">
        <f t="shared" si="1"/>
        <v>22.302681992337163</v>
      </c>
      <c r="V12" s="49">
        <f t="shared" si="2"/>
        <v>13.964393255043662</v>
      </c>
      <c r="W12" s="36">
        <f t="shared" si="5"/>
        <v>-5.7123393254722359</v>
      </c>
      <c r="X12" s="37">
        <f t="shared" si="5"/>
        <v>242.65282592252396</v>
      </c>
      <c r="Y12" s="38">
        <f t="shared" si="5"/>
        <v>12.20066708278074</v>
      </c>
      <c r="Z12" s="22">
        <f t="shared" si="3"/>
        <v>41.689065281098863</v>
      </c>
      <c r="AA12" s="33">
        <f t="shared" si="6"/>
        <v>13.789923527884358</v>
      </c>
    </row>
    <row r="13" spans="1:27" s="46" customFormat="1" ht="21.75" customHeight="1" x14ac:dyDescent="0.2">
      <c r="A13" s="17" t="s">
        <v>10</v>
      </c>
      <c r="B13" s="18">
        <v>13</v>
      </c>
      <c r="C13" s="19">
        <v>1686</v>
      </c>
      <c r="D13" s="20">
        <v>437270</v>
      </c>
      <c r="E13" s="30">
        <f t="shared" si="7"/>
        <v>0</v>
      </c>
      <c r="F13" s="30">
        <f t="shared" si="7"/>
        <v>0</v>
      </c>
      <c r="G13" s="30">
        <f t="shared" si="7"/>
        <v>-1.7300120458100359</v>
      </c>
      <c r="H13" s="18">
        <v>9768</v>
      </c>
      <c r="I13" s="20">
        <v>139483</v>
      </c>
      <c r="J13" s="18">
        <v>835</v>
      </c>
      <c r="K13" s="20">
        <v>18973</v>
      </c>
      <c r="L13" s="21">
        <f t="shared" si="8"/>
        <v>10603</v>
      </c>
      <c r="M13" s="20">
        <f t="shared" si="8"/>
        <v>158456</v>
      </c>
      <c r="N13" s="32">
        <f t="shared" si="4"/>
        <v>-20.196078431372548</v>
      </c>
      <c r="O13" s="33">
        <f t="shared" si="4"/>
        <v>-14.015620858222526</v>
      </c>
      <c r="P13" s="32">
        <f t="shared" si="4"/>
        <v>-20.019157088122604</v>
      </c>
      <c r="Q13" s="33">
        <f t="shared" si="4"/>
        <v>-18.514859989692493</v>
      </c>
      <c r="R13" s="32">
        <f t="shared" si="4"/>
        <v>-20.182174043962661</v>
      </c>
      <c r="S13" s="33">
        <f t="shared" si="4"/>
        <v>-14.580357190988824</v>
      </c>
      <c r="T13" s="47">
        <f t="shared" si="0"/>
        <v>14.279586404586405</v>
      </c>
      <c r="U13" s="48">
        <f t="shared" si="1"/>
        <v>22.722155688622756</v>
      </c>
      <c r="V13" s="49">
        <f t="shared" si="2"/>
        <v>14.944449684051683</v>
      </c>
      <c r="W13" s="36">
        <f t="shared" si="5"/>
        <v>7.7445537157408157</v>
      </c>
      <c r="X13" s="37">
        <f t="shared" si="5"/>
        <v>1.8808217613904776</v>
      </c>
      <c r="Y13" s="38">
        <f t="shared" si="5"/>
        <v>7.0182528600305956</v>
      </c>
      <c r="Z13" s="22">
        <f t="shared" si="3"/>
        <v>36.237564891257115</v>
      </c>
      <c r="AA13" s="33">
        <f t="shared" si="6"/>
        <v>-13.076571405675935</v>
      </c>
    </row>
    <row r="14" spans="1:27" s="46" customFormat="1" ht="21.75" customHeight="1" x14ac:dyDescent="0.2">
      <c r="A14" s="17" t="s">
        <v>11</v>
      </c>
      <c r="B14" s="18">
        <v>13</v>
      </c>
      <c r="C14" s="19">
        <v>1712</v>
      </c>
      <c r="D14" s="20">
        <v>435778</v>
      </c>
      <c r="E14" s="30">
        <f t="shared" si="7"/>
        <v>0</v>
      </c>
      <c r="F14" s="30">
        <f t="shared" si="7"/>
        <v>1.5421115065243178</v>
      </c>
      <c r="G14" s="30">
        <f t="shared" si="7"/>
        <v>-0.34120794932192922</v>
      </c>
      <c r="H14" s="18">
        <v>11368</v>
      </c>
      <c r="I14" s="20">
        <v>146636</v>
      </c>
      <c r="J14" s="18">
        <v>952</v>
      </c>
      <c r="K14" s="20">
        <v>13368</v>
      </c>
      <c r="L14" s="21">
        <f t="shared" si="8"/>
        <v>12320</v>
      </c>
      <c r="M14" s="20">
        <f t="shared" si="8"/>
        <v>160004</v>
      </c>
      <c r="N14" s="32">
        <f t="shared" si="4"/>
        <v>16.380016380016379</v>
      </c>
      <c r="O14" s="33">
        <f t="shared" si="4"/>
        <v>5.1282235111088807</v>
      </c>
      <c r="P14" s="32">
        <f t="shared" si="4"/>
        <v>14.011976047904191</v>
      </c>
      <c r="Q14" s="33">
        <f t="shared" si="4"/>
        <v>-29.54198070942919</v>
      </c>
      <c r="R14" s="32">
        <f t="shared" si="4"/>
        <v>16.19353013298123</v>
      </c>
      <c r="S14" s="33">
        <f t="shared" si="4"/>
        <v>0.97692734891704958</v>
      </c>
      <c r="T14" s="47">
        <f t="shared" si="0"/>
        <v>12.899014778325123</v>
      </c>
      <c r="U14" s="48">
        <f t="shared" si="1"/>
        <v>14.042016806722689</v>
      </c>
      <c r="V14" s="49">
        <f t="shared" si="2"/>
        <v>12.987337662337662</v>
      </c>
      <c r="W14" s="36">
        <f t="shared" si="5"/>
        <v>-9.6681485523828776</v>
      </c>
      <c r="X14" s="37">
        <f t="shared" si="5"/>
        <v>-38.201212071820777</v>
      </c>
      <c r="Y14" s="38">
        <f t="shared" si="5"/>
        <v>-13.095912282421473</v>
      </c>
      <c r="Z14" s="22">
        <f t="shared" si="3"/>
        <v>36.716860419755015</v>
      </c>
      <c r="AA14" s="33">
        <f t="shared" si="6"/>
        <v>1.3226482793095673</v>
      </c>
    </row>
    <row r="15" spans="1:27" s="46" customFormat="1" ht="21.75" customHeight="1" x14ac:dyDescent="0.2">
      <c r="A15" s="17" t="s">
        <v>13</v>
      </c>
      <c r="B15" s="18">
        <v>15</v>
      </c>
      <c r="C15" s="19">
        <v>1823</v>
      </c>
      <c r="D15" s="20">
        <v>452517</v>
      </c>
      <c r="E15" s="30">
        <f t="shared" si="7"/>
        <v>15.384615384615385</v>
      </c>
      <c r="F15" s="30">
        <f t="shared" si="7"/>
        <v>6.4836448598130838</v>
      </c>
      <c r="G15" s="30">
        <f t="shared" si="7"/>
        <v>3.8411760116389537</v>
      </c>
      <c r="H15" s="18">
        <v>14761</v>
      </c>
      <c r="I15" s="20">
        <v>132406</v>
      </c>
      <c r="J15" s="18">
        <v>1683</v>
      </c>
      <c r="K15" s="20">
        <v>14334</v>
      </c>
      <c r="L15" s="21">
        <f t="shared" si="8"/>
        <v>16444</v>
      </c>
      <c r="M15" s="20">
        <f t="shared" si="8"/>
        <v>146740</v>
      </c>
      <c r="N15" s="32">
        <f t="shared" si="4"/>
        <v>29.846938775510203</v>
      </c>
      <c r="O15" s="33">
        <f t="shared" si="4"/>
        <v>-9.7043018085599719</v>
      </c>
      <c r="P15" s="32">
        <f t="shared" si="4"/>
        <v>76.785714285714292</v>
      </c>
      <c r="Q15" s="33">
        <f t="shared" si="4"/>
        <v>7.2262118491921008</v>
      </c>
      <c r="R15" s="32">
        <f t="shared" si="4"/>
        <v>33.474025974025977</v>
      </c>
      <c r="S15" s="33">
        <f t="shared" si="4"/>
        <v>-8.2897927551811197</v>
      </c>
      <c r="T15" s="47">
        <f t="shared" si="0"/>
        <v>8.969988483165098</v>
      </c>
      <c r="U15" s="48">
        <f t="shared" si="1"/>
        <v>8.5169340463458116</v>
      </c>
      <c r="V15" s="49">
        <f t="shared" si="2"/>
        <v>8.9236195572853312</v>
      </c>
      <c r="W15" s="36">
        <f t="shared" si="5"/>
        <v>-30.459894516611996</v>
      </c>
      <c r="X15" s="37">
        <f t="shared" si="5"/>
        <v>-39.34678925702265</v>
      </c>
      <c r="Y15" s="38">
        <f t="shared" si="5"/>
        <v>-31.289847162723881</v>
      </c>
      <c r="Z15" s="22">
        <f t="shared" si="3"/>
        <v>32.42751101063606</v>
      </c>
      <c r="AA15" s="33">
        <f t="shared" si="6"/>
        <v>-11.682233611703706</v>
      </c>
    </row>
    <row r="16" spans="1:27" s="46" customFormat="1" ht="21.75" customHeight="1" x14ac:dyDescent="0.2">
      <c r="A16" s="17" t="s">
        <v>14</v>
      </c>
      <c r="B16" s="18">
        <v>14</v>
      </c>
      <c r="C16" s="19">
        <v>1814</v>
      </c>
      <c r="D16" s="20">
        <v>479464</v>
      </c>
      <c r="E16" s="30">
        <f t="shared" si="7"/>
        <v>-6.666666666666667</v>
      </c>
      <c r="F16" s="30">
        <f t="shared" si="7"/>
        <v>-0.49369171695008229</v>
      </c>
      <c r="G16" s="30">
        <f t="shared" si="7"/>
        <v>5.9549144010059294</v>
      </c>
      <c r="H16" s="18">
        <v>16520</v>
      </c>
      <c r="I16" s="20">
        <v>104126</v>
      </c>
      <c r="J16" s="18">
        <v>2164</v>
      </c>
      <c r="K16" s="20">
        <v>14825</v>
      </c>
      <c r="L16" s="21">
        <f t="shared" si="8"/>
        <v>18684</v>
      </c>
      <c r="M16" s="20">
        <f t="shared" si="8"/>
        <v>118951</v>
      </c>
      <c r="N16" s="32">
        <f t="shared" si="4"/>
        <v>11.916536819998646</v>
      </c>
      <c r="O16" s="33">
        <f t="shared" si="4"/>
        <v>-21.358548706251984</v>
      </c>
      <c r="P16" s="32">
        <f t="shared" si="4"/>
        <v>28.579916815210932</v>
      </c>
      <c r="Q16" s="33">
        <f t="shared" si="4"/>
        <v>3.4254220733919354</v>
      </c>
      <c r="R16" s="32">
        <f t="shared" si="4"/>
        <v>13.621989783507662</v>
      </c>
      <c r="S16" s="33">
        <f t="shared" si="4"/>
        <v>-18.937576666212347</v>
      </c>
      <c r="T16" s="47">
        <f t="shared" si="0"/>
        <v>6.3030266343825669</v>
      </c>
      <c r="U16" s="48">
        <f t="shared" si="1"/>
        <v>6.8507393715341962</v>
      </c>
      <c r="V16" s="49">
        <f t="shared" si="2"/>
        <v>6.3664632840933422</v>
      </c>
      <c r="W16" s="36">
        <f t="shared" si="5"/>
        <v>-29.732054325241258</v>
      </c>
      <c r="X16" s="37">
        <f t="shared" si="5"/>
        <v>-19.563315457708583</v>
      </c>
      <c r="Y16" s="38">
        <f t="shared" si="5"/>
        <v>-28.6560431759364</v>
      </c>
      <c r="Z16" s="22">
        <f t="shared" si="3"/>
        <v>24.809161897452157</v>
      </c>
      <c r="AA16" s="33">
        <f t="shared" si="6"/>
        <v>-23.493474755694706</v>
      </c>
    </row>
    <row r="17" spans="1:27" s="46" customFormat="1" ht="21.75" customHeight="1" x14ac:dyDescent="0.2">
      <c r="A17" s="17" t="s">
        <v>20</v>
      </c>
      <c r="B17" s="18">
        <v>15</v>
      </c>
      <c r="C17" s="19">
        <v>1891</v>
      </c>
      <c r="D17" s="20">
        <v>444063</v>
      </c>
      <c r="E17" s="30">
        <f t="shared" si="7"/>
        <v>7.1428571428571432</v>
      </c>
      <c r="F17" s="30">
        <f t="shared" si="7"/>
        <v>4.2447629547960313</v>
      </c>
      <c r="G17" s="30">
        <f t="shared" si="7"/>
        <v>-7.3834531893948245</v>
      </c>
      <c r="H17" s="18">
        <v>16644</v>
      </c>
      <c r="I17" s="20">
        <v>93757</v>
      </c>
      <c r="J17" s="18">
        <v>3304</v>
      </c>
      <c r="K17" s="20">
        <v>22772</v>
      </c>
      <c r="L17" s="21">
        <f t="shared" si="8"/>
        <v>19948</v>
      </c>
      <c r="M17" s="20">
        <f t="shared" si="8"/>
        <v>116529</v>
      </c>
      <c r="N17" s="32">
        <f t="shared" si="4"/>
        <v>0.75060532687651327</v>
      </c>
      <c r="O17" s="33">
        <f t="shared" si="4"/>
        <v>-9.9581276530357457</v>
      </c>
      <c r="P17" s="32">
        <f t="shared" si="4"/>
        <v>52.680221811460257</v>
      </c>
      <c r="Q17" s="33">
        <f t="shared" si="4"/>
        <v>53.605396290050592</v>
      </c>
      <c r="R17" s="32">
        <f t="shared" si="4"/>
        <v>6.7651466495397132</v>
      </c>
      <c r="S17" s="33">
        <f t="shared" si="4"/>
        <v>-2.0361325251574178</v>
      </c>
      <c r="T17" s="47">
        <f t="shared" si="0"/>
        <v>5.633080990146599</v>
      </c>
      <c r="U17" s="48">
        <f t="shared" si="1"/>
        <v>6.8922518159806296</v>
      </c>
      <c r="V17" s="49">
        <f t="shared" si="2"/>
        <v>5.8416382594746343</v>
      </c>
      <c r="W17" s="36">
        <f t="shared" si="5"/>
        <v>-10.628951503734118</v>
      </c>
      <c r="X17" s="37">
        <f t="shared" si="5"/>
        <v>0.60595568149802315</v>
      </c>
      <c r="Y17" s="38">
        <f t="shared" si="5"/>
        <v>-8.2435883346722072</v>
      </c>
      <c r="Z17" s="22">
        <f t="shared" si="3"/>
        <v>26.241546807547579</v>
      </c>
      <c r="AA17" s="33">
        <f t="shared" si="6"/>
        <v>5.7736126517136581</v>
      </c>
    </row>
    <row r="18" spans="1:27" s="46" customFormat="1" ht="21.75" customHeight="1" x14ac:dyDescent="0.2">
      <c r="A18" s="17">
        <v>2008</v>
      </c>
      <c r="B18" s="18">
        <v>15</v>
      </c>
      <c r="C18" s="19">
        <v>1900</v>
      </c>
      <c r="D18" s="20">
        <v>467180</v>
      </c>
      <c r="E18" s="30">
        <f t="shared" si="7"/>
        <v>0</v>
      </c>
      <c r="F18" s="30">
        <f t="shared" si="7"/>
        <v>0.47593865679534636</v>
      </c>
      <c r="G18" s="30">
        <f t="shared" si="7"/>
        <v>5.2057928717321644</v>
      </c>
      <c r="H18" s="18">
        <v>18793</v>
      </c>
      <c r="I18" s="20">
        <v>120771</v>
      </c>
      <c r="J18" s="18">
        <v>3071</v>
      </c>
      <c r="K18" s="20">
        <v>21402</v>
      </c>
      <c r="L18" s="21">
        <f t="shared" si="8"/>
        <v>21864</v>
      </c>
      <c r="M18" s="20">
        <f t="shared" si="8"/>
        <v>142173</v>
      </c>
      <c r="N18" s="32">
        <f t="shared" si="4"/>
        <v>12.911559721220859</v>
      </c>
      <c r="O18" s="33">
        <f t="shared" si="4"/>
        <v>28.812781978945573</v>
      </c>
      <c r="P18" s="32">
        <f t="shared" si="4"/>
        <v>-7.0520581113801457</v>
      </c>
      <c r="Q18" s="33">
        <f t="shared" si="4"/>
        <v>-6.0161601967328302</v>
      </c>
      <c r="R18" s="32">
        <f t="shared" si="4"/>
        <v>9.6049729296170039</v>
      </c>
      <c r="S18" s="33">
        <f t="shared" si="4"/>
        <v>22.006539144762247</v>
      </c>
      <c r="T18" s="47">
        <f t="shared" si="0"/>
        <v>6.4263821635715423</v>
      </c>
      <c r="U18" s="48">
        <f t="shared" si="1"/>
        <v>6.9690654509931615</v>
      </c>
      <c r="V18" s="49">
        <f t="shared" si="2"/>
        <v>6.5026070252469816</v>
      </c>
      <c r="W18" s="36">
        <f t="shared" si="5"/>
        <v>14.08290018930294</v>
      </c>
      <c r="X18" s="37">
        <f t="shared" si="5"/>
        <v>1.1144925789627851</v>
      </c>
      <c r="Y18" s="38">
        <f t="shared" si="5"/>
        <v>11.314784250810341</v>
      </c>
      <c r="Z18" s="22">
        <f t="shared" si="3"/>
        <v>30.432167472922643</v>
      </c>
      <c r="AA18" s="33">
        <f t="shared" si="6"/>
        <v>15.969411773279159</v>
      </c>
    </row>
    <row r="19" spans="1:27" s="46" customFormat="1" ht="21.75" customHeight="1" x14ac:dyDescent="0.2">
      <c r="A19" s="17" t="s">
        <v>21</v>
      </c>
      <c r="B19" s="18">
        <v>22</v>
      </c>
      <c r="C19" s="19">
        <v>2118</v>
      </c>
      <c r="D19" s="20">
        <v>509166</v>
      </c>
      <c r="E19" s="30">
        <f t="shared" si="7"/>
        <v>46.666666666666664</v>
      </c>
      <c r="F19" s="30">
        <f t="shared" si="7"/>
        <v>11.473684210526315</v>
      </c>
      <c r="G19" s="30">
        <f t="shared" si="7"/>
        <v>8.9871141744081502</v>
      </c>
      <c r="H19" s="18">
        <v>18768</v>
      </c>
      <c r="I19" s="20">
        <v>94322</v>
      </c>
      <c r="J19" s="18">
        <v>2813</v>
      </c>
      <c r="K19" s="20">
        <v>18320</v>
      </c>
      <c r="L19" s="21">
        <f t="shared" si="8"/>
        <v>21581</v>
      </c>
      <c r="M19" s="20">
        <f t="shared" si="8"/>
        <v>112642</v>
      </c>
      <c r="N19" s="32">
        <f t="shared" si="4"/>
        <v>-0.13302825520140477</v>
      </c>
      <c r="O19" s="33">
        <f t="shared" si="4"/>
        <v>-21.900125030015484</v>
      </c>
      <c r="P19" s="32">
        <f t="shared" si="4"/>
        <v>-8.4011722565939433</v>
      </c>
      <c r="Q19" s="33">
        <f t="shared" si="4"/>
        <v>-14.400523315577983</v>
      </c>
      <c r="R19" s="32">
        <f t="shared" si="4"/>
        <v>-1.2943651664837175</v>
      </c>
      <c r="S19" s="33">
        <f t="shared" si="4"/>
        <v>-20.771173148206763</v>
      </c>
      <c r="T19" s="47">
        <f t="shared" si="0"/>
        <v>5.025682011935209</v>
      </c>
      <c r="U19" s="48">
        <f t="shared" si="1"/>
        <v>6.5126199786704584</v>
      </c>
      <c r="V19" s="49">
        <f t="shared" si="2"/>
        <v>5.2194986330568556</v>
      </c>
      <c r="W19" s="36">
        <f t="shared" si="5"/>
        <v>-21.796091735351713</v>
      </c>
      <c r="X19" s="37">
        <f t="shared" si="5"/>
        <v>-6.5495937085460305</v>
      </c>
      <c r="Y19" s="38">
        <f t="shared" si="5"/>
        <v>-19.732214897937666</v>
      </c>
      <c r="Z19" s="22">
        <f t="shared" si="3"/>
        <v>22.122844023363697</v>
      </c>
      <c r="AA19" s="33">
        <f t="shared" si="6"/>
        <v>-27.304408918465167</v>
      </c>
    </row>
    <row r="20" spans="1:27" s="46" customFormat="1" ht="21.75" customHeight="1" x14ac:dyDescent="0.2">
      <c r="A20" s="17" t="s">
        <v>22</v>
      </c>
      <c r="B20" s="18">
        <v>21</v>
      </c>
      <c r="C20" s="19">
        <v>1408</v>
      </c>
      <c r="D20" s="20">
        <v>509326</v>
      </c>
      <c r="E20" s="30">
        <f t="shared" si="7"/>
        <v>-4.5454545454545459</v>
      </c>
      <c r="F20" s="30">
        <f t="shared" si="7"/>
        <v>-33.522190745986777</v>
      </c>
      <c r="G20" s="30">
        <f t="shared" si="7"/>
        <v>3.1423936397952733E-2</v>
      </c>
      <c r="H20" s="18">
        <v>16136</v>
      </c>
      <c r="I20" s="20">
        <v>112902</v>
      </c>
      <c r="J20" s="18">
        <v>2584</v>
      </c>
      <c r="K20" s="20">
        <v>20166</v>
      </c>
      <c r="L20" s="21">
        <f t="shared" si="8"/>
        <v>18720</v>
      </c>
      <c r="M20" s="20">
        <f t="shared" si="8"/>
        <v>133068</v>
      </c>
      <c r="N20" s="32">
        <f t="shared" si="4"/>
        <v>-14.02387041773231</v>
      </c>
      <c r="O20" s="33">
        <f t="shared" si="4"/>
        <v>19.698479676003476</v>
      </c>
      <c r="P20" s="32">
        <f t="shared" si="4"/>
        <v>-8.1407749733380737</v>
      </c>
      <c r="Q20" s="33">
        <f t="shared" si="4"/>
        <v>10.076419213973798</v>
      </c>
      <c r="R20" s="32">
        <f t="shared" si="4"/>
        <v>-13.257031648209074</v>
      </c>
      <c r="S20" s="33">
        <f t="shared" si="4"/>
        <v>18.133555867260881</v>
      </c>
      <c r="T20" s="47">
        <f t="shared" si="0"/>
        <v>6.9969013386217158</v>
      </c>
      <c r="U20" s="48">
        <f t="shared" si="1"/>
        <v>7.8041795665634677</v>
      </c>
      <c r="V20" s="49">
        <f t="shared" si="2"/>
        <v>7.1083333333333334</v>
      </c>
      <c r="W20" s="36">
        <f t="shared" si="5"/>
        <v>39.222921824444306</v>
      </c>
      <c r="X20" s="37">
        <f t="shared" si="5"/>
        <v>19.831643672178142</v>
      </c>
      <c r="Y20" s="38">
        <f t="shared" si="5"/>
        <v>36.188048566845993</v>
      </c>
      <c r="Z20" s="22">
        <f t="shared" si="3"/>
        <v>26.126292394262219</v>
      </c>
      <c r="AA20" s="33">
        <f t="shared" si="6"/>
        <v>18.096445315396714</v>
      </c>
    </row>
    <row r="21" spans="1:27" s="46" customFormat="1" ht="21.75" customHeight="1" x14ac:dyDescent="0.2">
      <c r="A21" s="17" t="s">
        <v>23</v>
      </c>
      <c r="B21" s="18">
        <v>24</v>
      </c>
      <c r="C21" s="19">
        <v>1582</v>
      </c>
      <c r="D21" s="20">
        <v>524204</v>
      </c>
      <c r="E21" s="30">
        <f t="shared" si="7"/>
        <v>14.285714285714286</v>
      </c>
      <c r="F21" s="30">
        <f t="shared" si="7"/>
        <v>12.357954545454545</v>
      </c>
      <c r="G21" s="30">
        <f t="shared" si="7"/>
        <v>2.921115356372932</v>
      </c>
      <c r="H21" s="18">
        <v>16026</v>
      </c>
      <c r="I21" s="20">
        <v>122326</v>
      </c>
      <c r="J21" s="18">
        <v>2469</v>
      </c>
      <c r="K21" s="20">
        <v>18729</v>
      </c>
      <c r="L21" s="21">
        <f t="shared" si="8"/>
        <v>18495</v>
      </c>
      <c r="M21" s="20">
        <f t="shared" si="8"/>
        <v>141055</v>
      </c>
      <c r="N21" s="32">
        <f t="shared" si="4"/>
        <v>-0.68170550322260781</v>
      </c>
      <c r="O21" s="33">
        <f t="shared" si="4"/>
        <v>8.3470620538165843</v>
      </c>
      <c r="P21" s="32">
        <f t="shared" si="4"/>
        <v>-4.45046439628483</v>
      </c>
      <c r="Q21" s="33">
        <f t="shared" si="4"/>
        <v>-7.1258554001785184</v>
      </c>
      <c r="R21" s="32">
        <f t="shared" si="4"/>
        <v>-1.2019230769230769</v>
      </c>
      <c r="S21" s="33">
        <f t="shared" si="4"/>
        <v>6.0021943667899116</v>
      </c>
      <c r="T21" s="47">
        <f t="shared" si="0"/>
        <v>7.6329714214401596</v>
      </c>
      <c r="U21" s="48">
        <f t="shared" si="1"/>
        <v>7.5856622114216279</v>
      </c>
      <c r="V21" s="49">
        <f t="shared" si="2"/>
        <v>7.6266558529332249</v>
      </c>
      <c r="W21" s="36">
        <f t="shared" si="5"/>
        <v>9.0907396293762801</v>
      </c>
      <c r="X21" s="37">
        <f t="shared" si="5"/>
        <v>-2.8000041936254787</v>
      </c>
      <c r="Y21" s="38">
        <f t="shared" si="5"/>
        <v>7.2917587751450155</v>
      </c>
      <c r="Z21" s="22">
        <f t="shared" si="3"/>
        <v>26.908417333709778</v>
      </c>
      <c r="AA21" s="33">
        <f t="shared" si="6"/>
        <v>2.99363157865954</v>
      </c>
    </row>
    <row r="22" spans="1:27" s="46" customFormat="1" ht="21.75" customHeight="1" x14ac:dyDescent="0.2">
      <c r="A22" s="17" t="s">
        <v>24</v>
      </c>
      <c r="B22" s="18">
        <v>22</v>
      </c>
      <c r="C22" s="19">
        <v>1462</v>
      </c>
      <c r="D22" s="20">
        <v>542879</v>
      </c>
      <c r="E22" s="30">
        <f t="shared" si="7"/>
        <v>-8.3333333333333339</v>
      </c>
      <c r="F22" s="30">
        <f t="shared" si="7"/>
        <v>-7.5853350189633373</v>
      </c>
      <c r="G22" s="30">
        <f t="shared" si="7"/>
        <v>3.5625443529618241</v>
      </c>
      <c r="H22" s="18">
        <v>16198</v>
      </c>
      <c r="I22" s="20">
        <v>113300</v>
      </c>
      <c r="J22" s="18">
        <v>3736</v>
      </c>
      <c r="K22" s="20">
        <v>26315</v>
      </c>
      <c r="L22" s="21">
        <f t="shared" si="8"/>
        <v>19934</v>
      </c>
      <c r="M22" s="20">
        <f t="shared" si="8"/>
        <v>139615</v>
      </c>
      <c r="N22" s="32">
        <f t="shared" si="4"/>
        <v>1.0732559590665169</v>
      </c>
      <c r="O22" s="33">
        <f t="shared" si="4"/>
        <v>-7.3786439514085309</v>
      </c>
      <c r="P22" s="32">
        <f t="shared" si="4"/>
        <v>51.316322397731874</v>
      </c>
      <c r="Q22" s="33">
        <f t="shared" si="4"/>
        <v>40.504031181590051</v>
      </c>
      <c r="R22" s="32">
        <f t="shared" si="4"/>
        <v>7.7804812111381452</v>
      </c>
      <c r="S22" s="33">
        <f t="shared" si="4"/>
        <v>-1.0208783807734572</v>
      </c>
      <c r="T22" s="47">
        <f t="shared" si="0"/>
        <v>6.9946907025558707</v>
      </c>
      <c r="U22" s="48">
        <f t="shared" si="1"/>
        <v>7.0436295503211994</v>
      </c>
      <c r="V22" s="49">
        <f t="shared" si="2"/>
        <v>7.0038627470653152</v>
      </c>
      <c r="W22" s="36">
        <f t="shared" si="5"/>
        <v>-8.3621526092896161</v>
      </c>
      <c r="X22" s="37">
        <f t="shared" si="5"/>
        <v>-7.1454890290830155</v>
      </c>
      <c r="Y22" s="38">
        <f t="shared" si="5"/>
        <v>-8.1660050994484354</v>
      </c>
      <c r="Z22" s="22">
        <f t="shared" si="3"/>
        <v>25.717517163124747</v>
      </c>
      <c r="AA22" s="33">
        <f t="shared" si="6"/>
        <v>-4.4257533091443468</v>
      </c>
    </row>
    <row r="23" spans="1:27" s="46" customFormat="1" ht="21.75" customHeight="1" x14ac:dyDescent="0.2">
      <c r="A23" s="17" t="s">
        <v>29</v>
      </c>
      <c r="B23" s="18">
        <v>23</v>
      </c>
      <c r="C23" s="19">
        <v>1567</v>
      </c>
      <c r="D23" s="20">
        <v>551160</v>
      </c>
      <c r="E23" s="30">
        <f t="shared" si="7"/>
        <v>4.5454545454545459</v>
      </c>
      <c r="F23" s="30">
        <f t="shared" si="7"/>
        <v>7.1819425444596448</v>
      </c>
      <c r="G23" s="30">
        <f t="shared" si="7"/>
        <v>1.5253859515656343</v>
      </c>
      <c r="H23" s="18">
        <v>14247</v>
      </c>
      <c r="I23" s="20">
        <v>109192</v>
      </c>
      <c r="J23" s="18">
        <v>2893</v>
      </c>
      <c r="K23" s="20">
        <v>21337</v>
      </c>
      <c r="L23" s="21">
        <f t="shared" si="8"/>
        <v>17140</v>
      </c>
      <c r="M23" s="20">
        <f t="shared" si="8"/>
        <v>130529</v>
      </c>
      <c r="N23" s="32">
        <f t="shared" si="4"/>
        <v>-12.04469687615755</v>
      </c>
      <c r="O23" s="33">
        <f t="shared" si="4"/>
        <v>-3.6257722859664607</v>
      </c>
      <c r="P23" s="32">
        <f t="shared" si="4"/>
        <v>-22.56423982869379</v>
      </c>
      <c r="Q23" s="33">
        <f t="shared" si="4"/>
        <v>-18.91696750902527</v>
      </c>
      <c r="R23" s="32">
        <f t="shared" si="4"/>
        <v>-14.016253637002107</v>
      </c>
      <c r="S23" s="33">
        <f t="shared" si="4"/>
        <v>-6.5078967159689149</v>
      </c>
      <c r="T23" s="47">
        <f t="shared" si="0"/>
        <v>7.6642100091247283</v>
      </c>
      <c r="U23" s="48">
        <f t="shared" si="1"/>
        <v>7.3753888696854473</v>
      </c>
      <c r="V23" s="49">
        <f t="shared" si="2"/>
        <v>7.6154609101516924</v>
      </c>
      <c r="W23" s="36">
        <f t="shared" si="5"/>
        <v>9.5718214720232631</v>
      </c>
      <c r="X23" s="37">
        <f t="shared" si="5"/>
        <v>4.7100620070105643</v>
      </c>
      <c r="Y23" s="38">
        <f t="shared" si="5"/>
        <v>8.7322979500511</v>
      </c>
      <c r="Z23" s="22">
        <f t="shared" si="3"/>
        <v>23.682596705130994</v>
      </c>
      <c r="AA23" s="33">
        <f t="shared" si="6"/>
        <v>-7.9125852044206599</v>
      </c>
    </row>
    <row r="24" spans="1:27" s="46" customFormat="1" ht="21.75" customHeight="1" x14ac:dyDescent="0.2">
      <c r="A24" s="17" t="s">
        <v>39</v>
      </c>
      <c r="B24" s="18">
        <v>22</v>
      </c>
      <c r="C24" s="19">
        <v>1560</v>
      </c>
      <c r="D24" s="20">
        <v>533378</v>
      </c>
      <c r="E24" s="30">
        <f t="shared" si="7"/>
        <v>-4.3478260869565215</v>
      </c>
      <c r="F24" s="30">
        <f t="shared" si="7"/>
        <v>-0.44671346522016592</v>
      </c>
      <c r="G24" s="30">
        <f t="shared" si="7"/>
        <v>-3.2262863778213222</v>
      </c>
      <c r="H24" s="18">
        <v>15318</v>
      </c>
      <c r="I24" s="20">
        <v>114300</v>
      </c>
      <c r="J24" s="18">
        <v>3116</v>
      </c>
      <c r="K24" s="20">
        <v>19036</v>
      </c>
      <c r="L24" s="21">
        <f t="shared" si="8"/>
        <v>18434</v>
      </c>
      <c r="M24" s="20">
        <f t="shared" si="8"/>
        <v>133336</v>
      </c>
      <c r="N24" s="32">
        <f t="shared" si="4"/>
        <v>7.5173720783322802</v>
      </c>
      <c r="O24" s="33">
        <f t="shared" si="4"/>
        <v>4.6779983881603044</v>
      </c>
      <c r="P24" s="32">
        <f t="shared" si="4"/>
        <v>7.7082613204286208</v>
      </c>
      <c r="Q24" s="33">
        <f t="shared" si="4"/>
        <v>-10.784083985564981</v>
      </c>
      <c r="R24" s="32">
        <f t="shared" si="4"/>
        <v>7.5495915985997666</v>
      </c>
      <c r="S24" s="33">
        <f t="shared" si="4"/>
        <v>2.1504799699683597</v>
      </c>
      <c r="T24" s="47">
        <f t="shared" si="0"/>
        <v>7.4618096357226795</v>
      </c>
      <c r="U24" s="48">
        <f t="shared" si="1"/>
        <v>6.1091142490372272</v>
      </c>
      <c r="V24" s="49">
        <f t="shared" si="2"/>
        <v>7.2331561245524574</v>
      </c>
      <c r="W24" s="36">
        <f t="shared" si="5"/>
        <v>-2.6408510878626532</v>
      </c>
      <c r="X24" s="37">
        <f t="shared" si="5"/>
        <v>-17.16892008030792</v>
      </c>
      <c r="Y24" s="38">
        <f t="shared" si="5"/>
        <v>-5.0201135572714781</v>
      </c>
      <c r="Z24" s="22">
        <f t="shared" si="3"/>
        <v>24.998406383465387</v>
      </c>
      <c r="AA24" s="33">
        <f t="shared" si="6"/>
        <v>5.5560194463359407</v>
      </c>
    </row>
    <row r="25" spans="1:27" s="46" customFormat="1" ht="21.75" customHeight="1" x14ac:dyDescent="0.2">
      <c r="A25" s="17" t="s">
        <v>40</v>
      </c>
      <c r="B25" s="18">
        <v>24</v>
      </c>
      <c r="C25" s="19">
        <v>1068</v>
      </c>
      <c r="D25" s="20">
        <v>396069</v>
      </c>
      <c r="E25" s="30">
        <f t="shared" si="7"/>
        <v>9.0909090909090917</v>
      </c>
      <c r="F25" s="30">
        <f t="shared" si="7"/>
        <v>-31.53846153846154</v>
      </c>
      <c r="G25" s="30">
        <f t="shared" si="7"/>
        <v>-25.743281500174362</v>
      </c>
      <c r="H25" s="18">
        <v>12781</v>
      </c>
      <c r="I25" s="20">
        <v>40923</v>
      </c>
      <c r="J25" s="18">
        <v>2343</v>
      </c>
      <c r="K25" s="20">
        <v>13201</v>
      </c>
      <c r="L25" s="21">
        <f t="shared" si="8"/>
        <v>15124</v>
      </c>
      <c r="M25" s="20">
        <f t="shared" si="8"/>
        <v>54124</v>
      </c>
      <c r="N25" s="32">
        <f t="shared" si="4"/>
        <v>-16.562214388301346</v>
      </c>
      <c r="O25" s="33">
        <f t="shared" si="4"/>
        <v>-64.196850393700785</v>
      </c>
      <c r="P25" s="32">
        <f t="shared" si="4"/>
        <v>-24.80744544287548</v>
      </c>
      <c r="Q25" s="33">
        <f t="shared" si="4"/>
        <v>-30.652447993275899</v>
      </c>
      <c r="R25" s="32">
        <f t="shared" si="4"/>
        <v>-17.955950960182271</v>
      </c>
      <c r="S25" s="33">
        <f t="shared" si="4"/>
        <v>-59.407811843763128</v>
      </c>
      <c r="T25" s="47">
        <f t="shared" si="0"/>
        <v>3.2018621391127455</v>
      </c>
      <c r="U25" s="48">
        <f t="shared" si="1"/>
        <v>5.6342296201451134</v>
      </c>
      <c r="V25" s="49">
        <f t="shared" si="2"/>
        <v>3.5786828881248347</v>
      </c>
      <c r="W25" s="36">
        <f t="shared" si="5"/>
        <v>-57.090005033307932</v>
      </c>
      <c r="X25" s="37">
        <f t="shared" si="5"/>
        <v>-7.7733794054834338</v>
      </c>
      <c r="Y25" s="38">
        <f t="shared" si="5"/>
        <v>-50.523909252045058</v>
      </c>
      <c r="Z25" s="22">
        <f t="shared" si="3"/>
        <v>13.665295693427154</v>
      </c>
      <c r="AA25" s="33">
        <f t="shared" si="6"/>
        <v>-45.335332645581175</v>
      </c>
    </row>
    <row r="26" spans="1:27" s="46" customFormat="1" ht="21.75" customHeight="1" x14ac:dyDescent="0.2">
      <c r="A26" s="17" t="s">
        <v>41</v>
      </c>
      <c r="B26" s="18">
        <v>25</v>
      </c>
      <c r="C26" s="19">
        <v>1334</v>
      </c>
      <c r="D26" s="20">
        <v>451733</v>
      </c>
      <c r="E26" s="30">
        <f t="shared" si="7"/>
        <v>4.166666666666667</v>
      </c>
      <c r="F26" s="30">
        <f t="shared" si="7"/>
        <v>24.906367041198504</v>
      </c>
      <c r="G26" s="30">
        <f t="shared" si="7"/>
        <v>14.054116833178057</v>
      </c>
      <c r="H26" s="18">
        <v>12959</v>
      </c>
      <c r="I26" s="20">
        <v>41107</v>
      </c>
      <c r="J26" s="18">
        <v>2019</v>
      </c>
      <c r="K26" s="20">
        <v>8556</v>
      </c>
      <c r="L26" s="21">
        <f t="shared" si="8"/>
        <v>14978</v>
      </c>
      <c r="M26" s="20">
        <f t="shared" si="8"/>
        <v>49663</v>
      </c>
      <c r="N26" s="32">
        <f t="shared" si="4"/>
        <v>1.3926922775995618</v>
      </c>
      <c r="O26" s="33">
        <f t="shared" si="4"/>
        <v>0.4496249053099724</v>
      </c>
      <c r="P26" s="32">
        <f t="shared" si="4"/>
        <v>-13.828425096030729</v>
      </c>
      <c r="Q26" s="33">
        <f t="shared" si="4"/>
        <v>-35.186728278160743</v>
      </c>
      <c r="R26" s="32">
        <f t="shared" si="4"/>
        <v>-0.96535308119545093</v>
      </c>
      <c r="S26" s="33">
        <f t="shared" si="4"/>
        <v>-8.2421846131106342</v>
      </c>
      <c r="T26" s="47">
        <f t="shared" si="0"/>
        <v>3.1720811791033259</v>
      </c>
      <c r="U26" s="48">
        <f t="shared" si="1"/>
        <v>4.2377414561664191</v>
      </c>
      <c r="V26" s="49">
        <f t="shared" si="2"/>
        <v>3.3157297369475232</v>
      </c>
      <c r="W26" s="36">
        <f t="shared" si="5"/>
        <v>-0.93011374992154194</v>
      </c>
      <c r="X26" s="37">
        <f t="shared" si="5"/>
        <v>-24.785787199470349</v>
      </c>
      <c r="Y26" s="38">
        <f t="shared" si="5"/>
        <v>-7.3477633922209371</v>
      </c>
      <c r="Z26" s="22">
        <f t="shared" si="3"/>
        <v>10.993883555108882</v>
      </c>
      <c r="AA26" s="33">
        <f t="shared" si="6"/>
        <v>-19.548879133315719</v>
      </c>
    </row>
    <row r="27" spans="1:27" s="46" customFormat="1" ht="21.75" customHeight="1" x14ac:dyDescent="0.2">
      <c r="A27" s="17" t="s">
        <v>44</v>
      </c>
      <c r="B27" s="18">
        <v>24</v>
      </c>
      <c r="C27" s="19">
        <v>1308</v>
      </c>
      <c r="D27" s="20">
        <v>454686</v>
      </c>
      <c r="E27" s="30">
        <f t="shared" si="7"/>
        <v>-4</v>
      </c>
      <c r="F27" s="30">
        <f t="shared" si="7"/>
        <v>-1.9490254872563719</v>
      </c>
      <c r="G27" s="30">
        <f t="shared" si="7"/>
        <v>0.65370473266287832</v>
      </c>
      <c r="H27" s="18">
        <v>11214</v>
      </c>
      <c r="I27" s="20">
        <v>38454</v>
      </c>
      <c r="J27" s="18">
        <v>1339</v>
      </c>
      <c r="K27" s="20">
        <v>10633</v>
      </c>
      <c r="L27" s="21">
        <f t="shared" si="8"/>
        <v>12553</v>
      </c>
      <c r="M27" s="20">
        <f t="shared" si="8"/>
        <v>49087</v>
      </c>
      <c r="N27" s="32">
        <f t="shared" ref="N27:S32" si="9">(H27-H26)*100/H26</f>
        <v>-13.465545180955321</v>
      </c>
      <c r="O27" s="33">
        <f t="shared" si="9"/>
        <v>-6.4538886321064535</v>
      </c>
      <c r="P27" s="32">
        <f t="shared" si="9"/>
        <v>-33.680039623576029</v>
      </c>
      <c r="Q27" s="33">
        <f t="shared" si="9"/>
        <v>24.275362318840578</v>
      </c>
      <c r="R27" s="32">
        <f t="shared" si="9"/>
        <v>-16.190412605154226</v>
      </c>
      <c r="S27" s="33">
        <f t="shared" si="9"/>
        <v>-1.1598171677103679</v>
      </c>
      <c r="T27" s="47">
        <f t="shared" si="0"/>
        <v>3.4291064740502941</v>
      </c>
      <c r="U27" s="48">
        <f t="shared" si="1"/>
        <v>7.9410007468259893</v>
      </c>
      <c r="V27" s="49">
        <f t="shared" si="2"/>
        <v>3.9103799888472874</v>
      </c>
      <c r="W27" s="36">
        <f t="shared" ref="W27:Y32" si="10">(T27-T26)*100/T26</f>
        <v>8.102733834183379</v>
      </c>
      <c r="X27" s="37">
        <f t="shared" si="10"/>
        <v>87.387570217878363</v>
      </c>
      <c r="Y27" s="38">
        <f t="shared" si="10"/>
        <v>17.934219585918427</v>
      </c>
      <c r="Z27" s="22">
        <f t="shared" si="3"/>
        <v>10.795801938040759</v>
      </c>
      <c r="AA27" s="33">
        <f t="shared" si="6"/>
        <v>-1.8017438157790386</v>
      </c>
    </row>
    <row r="28" spans="1:27" s="46" customFormat="1" ht="21.75" customHeight="1" x14ac:dyDescent="0.2">
      <c r="A28" s="17" t="s">
        <v>45</v>
      </c>
      <c r="B28" s="18">
        <v>24</v>
      </c>
      <c r="C28" s="19">
        <v>1302</v>
      </c>
      <c r="D28" s="20">
        <v>438435</v>
      </c>
      <c r="E28" s="30">
        <f t="shared" ref="E28:G32" si="11">(B28-B27)*100/B27</f>
        <v>0</v>
      </c>
      <c r="F28" s="30">
        <f t="shared" si="11"/>
        <v>-0.45871559633027525</v>
      </c>
      <c r="G28" s="30">
        <f t="shared" si="11"/>
        <v>-3.5741148836779666</v>
      </c>
      <c r="H28" s="18">
        <v>12909</v>
      </c>
      <c r="I28" s="20">
        <v>40495</v>
      </c>
      <c r="J28" s="18">
        <v>959</v>
      </c>
      <c r="K28" s="20">
        <v>6775</v>
      </c>
      <c r="L28" s="21">
        <f t="shared" ref="L28:M32" si="12">H28+J28</f>
        <v>13868</v>
      </c>
      <c r="M28" s="20">
        <f t="shared" si="12"/>
        <v>47270</v>
      </c>
      <c r="N28" s="32">
        <f t="shared" si="9"/>
        <v>15.115034777956126</v>
      </c>
      <c r="O28" s="33">
        <f t="shared" si="9"/>
        <v>5.3076402974983097</v>
      </c>
      <c r="P28" s="32">
        <f t="shared" si="9"/>
        <v>-28.379387602688574</v>
      </c>
      <c r="Q28" s="33">
        <f t="shared" si="9"/>
        <v>-36.28326906799586</v>
      </c>
      <c r="R28" s="32">
        <f t="shared" si="9"/>
        <v>10.475583525850395</v>
      </c>
      <c r="S28" s="33">
        <f t="shared" si="9"/>
        <v>-3.7015910526208566</v>
      </c>
      <c r="T28" s="47">
        <f t="shared" si="0"/>
        <v>3.1369587109768378</v>
      </c>
      <c r="U28" s="48">
        <f t="shared" si="1"/>
        <v>7.0646506777893636</v>
      </c>
      <c r="V28" s="49">
        <f t="shared" si="2"/>
        <v>3.4085664839919239</v>
      </c>
      <c r="W28" s="36">
        <f t="shared" si="10"/>
        <v>-8.5196468900653759</v>
      </c>
      <c r="X28" s="37">
        <f t="shared" si="10"/>
        <v>-11.035763589203818</v>
      </c>
      <c r="Y28" s="38">
        <f t="shared" si="10"/>
        <v>-12.832857837002422</v>
      </c>
      <c r="Z28" s="22">
        <f t="shared" si="3"/>
        <v>10.78152975925736</v>
      </c>
      <c r="AA28" s="33">
        <f t="shared" si="6"/>
        <v>-0.13220119140115455</v>
      </c>
    </row>
    <row r="29" spans="1:27" s="46" customFormat="1" ht="21.75" customHeight="1" x14ac:dyDescent="0.2">
      <c r="A29" s="17" t="s">
        <v>47</v>
      </c>
      <c r="B29" s="18">
        <v>23</v>
      </c>
      <c r="C29" s="19">
        <v>1140</v>
      </c>
      <c r="D29" s="20">
        <v>429174</v>
      </c>
      <c r="E29" s="30">
        <f t="shared" si="11"/>
        <v>-4.166666666666667</v>
      </c>
      <c r="F29" s="30">
        <f t="shared" si="11"/>
        <v>-12.442396313364055</v>
      </c>
      <c r="G29" s="30">
        <f t="shared" si="11"/>
        <v>-2.1122857436107974</v>
      </c>
      <c r="H29" s="18">
        <v>12901</v>
      </c>
      <c r="I29" s="20">
        <v>41670</v>
      </c>
      <c r="J29" s="18">
        <v>1287</v>
      </c>
      <c r="K29" s="20">
        <v>9262</v>
      </c>
      <c r="L29" s="21">
        <f t="shared" si="12"/>
        <v>14188</v>
      </c>
      <c r="M29" s="20">
        <f t="shared" si="12"/>
        <v>50932</v>
      </c>
      <c r="N29" s="32">
        <f t="shared" si="9"/>
        <v>-6.1972267410333876E-2</v>
      </c>
      <c r="O29" s="33">
        <f t="shared" si="9"/>
        <v>2.9015927892332387</v>
      </c>
      <c r="P29" s="32">
        <f t="shared" si="9"/>
        <v>34.202294056308652</v>
      </c>
      <c r="Q29" s="33">
        <f t="shared" si="9"/>
        <v>36.708487084870846</v>
      </c>
      <c r="R29" s="32">
        <f t="shared" si="9"/>
        <v>2.3074704355350448</v>
      </c>
      <c r="S29" s="33">
        <f t="shared" si="9"/>
        <v>7.7469854030040191</v>
      </c>
      <c r="T29" s="47">
        <f t="shared" si="0"/>
        <v>3.2299821719246569</v>
      </c>
      <c r="U29" s="48">
        <f t="shared" si="1"/>
        <v>7.1965811965811968</v>
      </c>
      <c r="V29" s="49">
        <f t="shared" si="2"/>
        <v>3.5897941922751619</v>
      </c>
      <c r="W29" s="36">
        <f t="shared" si="10"/>
        <v>2.965402783986657</v>
      </c>
      <c r="X29" s="37">
        <f t="shared" si="10"/>
        <v>1.8674740593559851</v>
      </c>
      <c r="Y29" s="38">
        <f t="shared" si="10"/>
        <v>5.3168306716140172</v>
      </c>
      <c r="Z29" s="22">
        <f t="shared" si="3"/>
        <v>11.867447701864512</v>
      </c>
      <c r="AA29" s="33">
        <f t="shared" si="6"/>
        <v>10.07202101051336</v>
      </c>
    </row>
    <row r="30" spans="1:27" s="46" customFormat="1" ht="21.75" customHeight="1" x14ac:dyDescent="0.2">
      <c r="A30" s="17" t="s">
        <v>48</v>
      </c>
      <c r="B30" s="18">
        <v>21</v>
      </c>
      <c r="C30" s="19">
        <v>743</v>
      </c>
      <c r="D30" s="20">
        <v>374497</v>
      </c>
      <c r="E30" s="30">
        <f t="shared" si="11"/>
        <v>-8.695652173913043</v>
      </c>
      <c r="F30" s="30">
        <f t="shared" si="11"/>
        <v>-34.824561403508774</v>
      </c>
      <c r="G30" s="30">
        <f t="shared" si="11"/>
        <v>-12.740054150531019</v>
      </c>
      <c r="H30" s="18">
        <v>5898</v>
      </c>
      <c r="I30" s="20">
        <v>18520</v>
      </c>
      <c r="J30" s="18">
        <v>265</v>
      </c>
      <c r="K30" s="20">
        <v>1594</v>
      </c>
      <c r="L30" s="21">
        <f t="shared" si="12"/>
        <v>6163</v>
      </c>
      <c r="M30" s="20">
        <f t="shared" si="12"/>
        <v>20114</v>
      </c>
      <c r="N30" s="32">
        <f t="shared" si="9"/>
        <v>-54.282613750872024</v>
      </c>
      <c r="O30" s="33">
        <f t="shared" si="9"/>
        <v>-55.555555555555557</v>
      </c>
      <c r="P30" s="32">
        <f t="shared" si="9"/>
        <v>-79.409479409479403</v>
      </c>
      <c r="Q30" s="33">
        <f t="shared" si="9"/>
        <v>-82.789894191319362</v>
      </c>
      <c r="R30" s="32">
        <f t="shared" si="9"/>
        <v>-56.561883281646459</v>
      </c>
      <c r="S30" s="33">
        <f t="shared" si="9"/>
        <v>-60.508128485038874</v>
      </c>
      <c r="T30" s="47">
        <f t="shared" si="0"/>
        <v>3.1400474737199051</v>
      </c>
      <c r="U30" s="48">
        <f t="shared" si="1"/>
        <v>6.0150943396226415</v>
      </c>
      <c r="V30" s="49">
        <f t="shared" si="2"/>
        <v>3.263670290442966</v>
      </c>
      <c r="W30" s="36">
        <f t="shared" si="10"/>
        <v>-2.7843713499868068</v>
      </c>
      <c r="X30" s="37">
        <f t="shared" si="10"/>
        <v>-16.417335185766149</v>
      </c>
      <c r="Y30" s="38">
        <f t="shared" si="10"/>
        <v>-9.0847520599921392</v>
      </c>
      <c r="Z30" s="22">
        <f t="shared" si="3"/>
        <v>5.3709375509016093</v>
      </c>
      <c r="AA30" s="33">
        <f t="shared" si="6"/>
        <v>-54.742269055394502</v>
      </c>
    </row>
    <row r="31" spans="1:27" s="46" customFormat="1" ht="21.75" customHeight="1" x14ac:dyDescent="0.2">
      <c r="A31" s="17" t="s">
        <v>51</v>
      </c>
      <c r="B31" s="18">
        <v>20</v>
      </c>
      <c r="C31" s="19">
        <v>731</v>
      </c>
      <c r="D31" s="20">
        <v>256309</v>
      </c>
      <c r="E31" s="30">
        <f t="shared" si="11"/>
        <v>-4.7619047619047619</v>
      </c>
      <c r="F31" s="30">
        <f t="shared" si="11"/>
        <v>-1.6150740242261103</v>
      </c>
      <c r="G31" s="30">
        <f t="shared" si="11"/>
        <v>-31.55913131480359</v>
      </c>
      <c r="H31" s="18">
        <v>8610</v>
      </c>
      <c r="I31" s="20">
        <v>26175</v>
      </c>
      <c r="J31" s="18">
        <v>643</v>
      </c>
      <c r="K31" s="20">
        <v>2982</v>
      </c>
      <c r="L31" s="21">
        <f t="shared" si="12"/>
        <v>9253</v>
      </c>
      <c r="M31" s="20">
        <f t="shared" si="12"/>
        <v>29157</v>
      </c>
      <c r="N31" s="32">
        <f t="shared" si="9"/>
        <v>45.981688708036621</v>
      </c>
      <c r="O31" s="33">
        <f t="shared" si="9"/>
        <v>41.333693304535636</v>
      </c>
      <c r="P31" s="32">
        <f t="shared" si="9"/>
        <v>142.64150943396226</v>
      </c>
      <c r="Q31" s="33">
        <f t="shared" si="9"/>
        <v>87.076537013801754</v>
      </c>
      <c r="R31" s="32">
        <f t="shared" si="9"/>
        <v>50.137919844231703</v>
      </c>
      <c r="S31" s="33">
        <f t="shared" si="9"/>
        <v>44.958735209306951</v>
      </c>
      <c r="T31" s="47">
        <f t="shared" si="0"/>
        <v>3.0400696864111496</v>
      </c>
      <c r="U31" s="48">
        <f t="shared" si="1"/>
        <v>4.6376360808709176</v>
      </c>
      <c r="V31" s="49">
        <f t="shared" si="2"/>
        <v>3.1510861342267371</v>
      </c>
      <c r="W31" s="36">
        <f t="shared" si="10"/>
        <v>-3.1839578269278617</v>
      </c>
      <c r="X31" s="37">
        <f t="shared" si="10"/>
        <v>-22.900027513751997</v>
      </c>
      <c r="Y31" s="38">
        <f t="shared" si="10"/>
        <v>-3.4496179514796586</v>
      </c>
      <c r="Z31" s="22">
        <f t="shared" si="3"/>
        <v>11.375722272725501</v>
      </c>
      <c r="AA31" s="33">
        <f t="shared" si="6"/>
        <v>111.80142507551368</v>
      </c>
    </row>
    <row r="32" spans="1:27" s="46" customFormat="1" ht="21.75" customHeight="1" x14ac:dyDescent="0.2">
      <c r="A32" s="17" t="s">
        <v>52</v>
      </c>
      <c r="B32" s="18">
        <v>22</v>
      </c>
      <c r="C32" s="19">
        <v>941</v>
      </c>
      <c r="D32" s="20">
        <v>322415</v>
      </c>
      <c r="E32" s="30">
        <f t="shared" si="11"/>
        <v>10</v>
      </c>
      <c r="F32" s="30">
        <f t="shared" si="11"/>
        <v>28.727770177838579</v>
      </c>
      <c r="G32" s="30">
        <f t="shared" si="11"/>
        <v>25.791525073251428</v>
      </c>
      <c r="H32" s="18">
        <v>18213</v>
      </c>
      <c r="I32" s="20">
        <v>55660</v>
      </c>
      <c r="J32" s="18">
        <v>3531</v>
      </c>
      <c r="K32" s="20">
        <v>16012</v>
      </c>
      <c r="L32" s="21">
        <f t="shared" si="12"/>
        <v>21744</v>
      </c>
      <c r="M32" s="20">
        <f t="shared" si="12"/>
        <v>71672</v>
      </c>
      <c r="N32" s="32">
        <f t="shared" si="9"/>
        <v>111.53310104529616</v>
      </c>
      <c r="O32" s="33">
        <f t="shared" si="9"/>
        <v>112.64565425023878</v>
      </c>
      <c r="P32" s="32">
        <f t="shared" si="9"/>
        <v>449.14463452566099</v>
      </c>
      <c r="Q32" s="33">
        <f t="shared" si="9"/>
        <v>436.95506371562709</v>
      </c>
      <c r="R32" s="32">
        <f t="shared" si="9"/>
        <v>134.99405598184373</v>
      </c>
      <c r="S32" s="33">
        <f t="shared" si="9"/>
        <v>145.81404122509176</v>
      </c>
      <c r="T32" s="47">
        <f t="shared" si="0"/>
        <v>3.0560588590567179</v>
      </c>
      <c r="U32" s="48">
        <f t="shared" si="1"/>
        <v>4.534692721608609</v>
      </c>
      <c r="V32" s="49">
        <f t="shared" si="2"/>
        <v>3.2961736571008093</v>
      </c>
      <c r="W32" s="36">
        <f t="shared" si="10"/>
        <v>0.52594757011783466</v>
      </c>
      <c r="X32" s="37">
        <f t="shared" si="10"/>
        <v>-2.2197377600826429</v>
      </c>
      <c r="Y32" s="38">
        <f t="shared" si="10"/>
        <v>4.6043655010933584</v>
      </c>
      <c r="Z32" s="22">
        <f t="shared" si="3"/>
        <v>22.229734968906534</v>
      </c>
      <c r="AA32" s="33">
        <f t="shared" si="6"/>
        <v>95.413833389767959</v>
      </c>
    </row>
    <row r="33" spans="1:27" s="46" customFormat="1" ht="21.75" customHeight="1" x14ac:dyDescent="0.2">
      <c r="A33" s="17" t="s">
        <v>53</v>
      </c>
      <c r="B33" s="18">
        <v>22</v>
      </c>
      <c r="C33" s="19">
        <v>880</v>
      </c>
      <c r="D33" s="20">
        <v>331444</v>
      </c>
      <c r="E33" s="30">
        <f t="shared" ref="E33:E34" si="13">(B33-B32)*100/B32</f>
        <v>0</v>
      </c>
      <c r="F33" s="30">
        <f t="shared" ref="F33:F34" si="14">(C33-C32)*100/C32</f>
        <v>-6.4824654622741766</v>
      </c>
      <c r="G33" s="30">
        <f t="shared" ref="G33:G34" si="15">(D33-D32)*100/D32</f>
        <v>2.800428019788161</v>
      </c>
      <c r="H33" s="18">
        <v>22268</v>
      </c>
      <c r="I33" s="20">
        <v>67370</v>
      </c>
      <c r="J33" s="18">
        <v>4627</v>
      </c>
      <c r="K33" s="20">
        <v>17973</v>
      </c>
      <c r="L33" s="21">
        <f t="shared" ref="L33:L34" si="16">H33+J33</f>
        <v>26895</v>
      </c>
      <c r="M33" s="20">
        <f t="shared" ref="M33:M34" si="17">I33+K33</f>
        <v>85343</v>
      </c>
      <c r="N33" s="32">
        <f t="shared" ref="N33:N34" si="18">(H33-H32)*100/H32</f>
        <v>22.264316696864878</v>
      </c>
      <c r="O33" s="33">
        <f t="shared" ref="O33:O34" si="19">(I33-I32)*100/I32</f>
        <v>21.038447718289614</v>
      </c>
      <c r="P33" s="32">
        <f t="shared" ref="P33:P34" si="20">(J33-J32)*100/J32</f>
        <v>31.039365618804872</v>
      </c>
      <c r="Q33" s="33">
        <f t="shared" ref="Q33:Q34" si="21">(K33-K32)*100/K32</f>
        <v>12.247064701473894</v>
      </c>
      <c r="R33" s="32">
        <f t="shared" ref="R33:R34" si="22">(L33-L32)*100/L32</f>
        <v>23.689293598233995</v>
      </c>
      <c r="S33" s="33">
        <f t="shared" ref="S33:S34" si="23">(M33-M32)*100/M32</f>
        <v>19.074394463667819</v>
      </c>
      <c r="T33" s="47">
        <f t="shared" ref="T33:T34" si="24">I33/H33</f>
        <v>3.0254176396622956</v>
      </c>
      <c r="U33" s="48">
        <f t="shared" ref="U33:U34" si="25">K33/J33</f>
        <v>3.884374324616382</v>
      </c>
      <c r="V33" s="49">
        <f t="shared" ref="V33:V34" si="26">M33/L33</f>
        <v>3.1731920431306935</v>
      </c>
      <c r="W33" s="36">
        <f t="shared" ref="W33:W34" si="27">(T33-T32)*100/T32</f>
        <v>-1.0026383917186736</v>
      </c>
      <c r="X33" s="37">
        <f t="shared" ref="X33:X34" si="28">(U33-U32)*100/U32</f>
        <v>-14.340958404818597</v>
      </c>
      <c r="Y33" s="38">
        <f t="shared" ref="Y33:Y34" si="29">(V33-V32)*100/V32</f>
        <v>-3.7310417096860693</v>
      </c>
      <c r="Z33" s="22">
        <f t="shared" ref="Z33:Z34" si="30">(M33/D33)*100</f>
        <v>25.748844450344556</v>
      </c>
      <c r="AA33" s="33">
        <f t="shared" ref="AA33:AA34" si="31">(Z33-Z32)*100/Z32</f>
        <v>15.830640744751644</v>
      </c>
    </row>
    <row r="34" spans="1:27" s="46" customFormat="1" ht="21.75" customHeight="1" x14ac:dyDescent="0.2">
      <c r="A34" s="23" t="s">
        <v>54</v>
      </c>
      <c r="B34" s="24">
        <v>20</v>
      </c>
      <c r="C34" s="25">
        <v>868</v>
      </c>
      <c r="D34" s="26">
        <v>318826</v>
      </c>
      <c r="E34" s="31">
        <f t="shared" si="13"/>
        <v>-9.0909090909090917</v>
      </c>
      <c r="F34" s="31">
        <f t="shared" si="14"/>
        <v>-1.3636363636363635</v>
      </c>
      <c r="G34" s="31">
        <f t="shared" si="15"/>
        <v>-3.8069779510264179</v>
      </c>
      <c r="H34" s="24">
        <v>23709</v>
      </c>
      <c r="I34" s="26">
        <v>77558</v>
      </c>
      <c r="J34" s="24">
        <v>7197</v>
      </c>
      <c r="K34" s="26">
        <v>26526</v>
      </c>
      <c r="L34" s="27">
        <f t="shared" si="16"/>
        <v>30906</v>
      </c>
      <c r="M34" s="26">
        <f t="shared" si="17"/>
        <v>104084</v>
      </c>
      <c r="N34" s="34">
        <f t="shared" si="18"/>
        <v>6.4711693910544277</v>
      </c>
      <c r="O34" s="35">
        <f t="shared" si="19"/>
        <v>15.122458067389045</v>
      </c>
      <c r="P34" s="34">
        <f t="shared" si="20"/>
        <v>55.543548735681867</v>
      </c>
      <c r="Q34" s="35">
        <f t="shared" si="21"/>
        <v>47.588048739776333</v>
      </c>
      <c r="R34" s="34">
        <f t="shared" si="22"/>
        <v>14.913552704963747</v>
      </c>
      <c r="S34" s="35">
        <f t="shared" si="23"/>
        <v>21.959621761597319</v>
      </c>
      <c r="T34" s="50">
        <f t="shared" si="24"/>
        <v>3.2712472057024757</v>
      </c>
      <c r="U34" s="51">
        <f t="shared" si="25"/>
        <v>3.6857023759899956</v>
      </c>
      <c r="V34" s="52">
        <f t="shared" si="26"/>
        <v>3.3677603054423089</v>
      </c>
      <c r="W34" s="39">
        <f t="shared" si="27"/>
        <v>8.1254753994103197</v>
      </c>
      <c r="X34" s="40">
        <f t="shared" si="28"/>
        <v>-5.1146447799159285</v>
      </c>
      <c r="Y34" s="41">
        <f t="shared" si="29"/>
        <v>6.1316258098155627</v>
      </c>
      <c r="Z34" s="28">
        <f t="shared" si="30"/>
        <v>32.646020086191214</v>
      </c>
      <c r="AA34" s="35">
        <f t="shared" si="31"/>
        <v>26.786350156984863</v>
      </c>
    </row>
  </sheetData>
  <mergeCells count="25">
    <mergeCell ref="A1:AA1"/>
    <mergeCell ref="A2:AA2"/>
    <mergeCell ref="A4:AA4"/>
    <mergeCell ref="A3:AA3"/>
    <mergeCell ref="B8:B9"/>
    <mergeCell ref="C8:C9"/>
    <mergeCell ref="D8:D9"/>
    <mergeCell ref="Z8:Z9"/>
    <mergeCell ref="W7:Y8"/>
    <mergeCell ref="B6:G7"/>
    <mergeCell ref="E8:G8"/>
    <mergeCell ref="A5:AA5"/>
    <mergeCell ref="H7:I8"/>
    <mergeCell ref="J7:K8"/>
    <mergeCell ref="T7:V8"/>
    <mergeCell ref="L7:M8"/>
    <mergeCell ref="AA8:AA9"/>
    <mergeCell ref="T6:Y6"/>
    <mergeCell ref="A6:A9"/>
    <mergeCell ref="Z6:AA7"/>
    <mergeCell ref="H6:S6"/>
    <mergeCell ref="N7:S7"/>
    <mergeCell ref="N8:O8"/>
    <mergeCell ref="P8:Q8"/>
    <mergeCell ref="R8:S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CF e K</vt:lpstr>
      <vt:lpstr>'CF e K'!Titoli_stampa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2025-04-30T11:25:32Z</cp:lastPrinted>
  <dcterms:created xsi:type="dcterms:W3CDTF">1998-12-02T12:24:42Z</dcterms:created>
  <dcterms:modified xsi:type="dcterms:W3CDTF">2025-04-30T11:25:47Z</dcterms:modified>
</cp:coreProperties>
</file>