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13_ncr:1_{A6316333-DBED-42B5-9A5D-16ABB433CD4E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CAV" sheetId="1" r:id="rId1"/>
  </sheets>
  <definedNames>
    <definedName name="_xlnm.Print_Titles" localSheetId="0">CAV!$1:$9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V33" i="1" s="1"/>
  <c r="N33" i="1"/>
  <c r="O33" i="1"/>
  <c r="P33" i="1"/>
  <c r="Q33" i="1"/>
  <c r="R33" i="1"/>
  <c r="S33" i="1"/>
  <c r="T33" i="1"/>
  <c r="W34" i="1" s="1"/>
  <c r="U33" i="1"/>
  <c r="E34" i="1"/>
  <c r="F34" i="1"/>
  <c r="G34" i="1"/>
  <c r="L34" i="1"/>
  <c r="R34" i="1" s="1"/>
  <c r="M34" i="1"/>
  <c r="Z34" i="1" s="1"/>
  <c r="N34" i="1"/>
  <c r="O34" i="1"/>
  <c r="P34" i="1"/>
  <c r="Q34" i="1"/>
  <c r="T34" i="1"/>
  <c r="U34" i="1"/>
  <c r="X34" i="1" s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U32" i="1"/>
  <c r="T32" i="1"/>
  <c r="Q32" i="1"/>
  <c r="P32" i="1"/>
  <c r="O32" i="1"/>
  <c r="N32" i="1"/>
  <c r="M32" i="1"/>
  <c r="Z32" i="1" s="1"/>
  <c r="L32" i="1"/>
  <c r="V32" i="1" s="1"/>
  <c r="U31" i="1"/>
  <c r="X31" i="1" s="1"/>
  <c r="T31" i="1"/>
  <c r="W31" i="1" s="1"/>
  <c r="Q31" i="1"/>
  <c r="P31" i="1"/>
  <c r="O31" i="1"/>
  <c r="N31" i="1"/>
  <c r="M31" i="1"/>
  <c r="Z31" i="1" s="1"/>
  <c r="L31" i="1"/>
  <c r="V31" i="1" s="1"/>
  <c r="Z30" i="1"/>
  <c r="AA30" i="1" s="1"/>
  <c r="U30" i="1"/>
  <c r="T30" i="1"/>
  <c r="Q30" i="1"/>
  <c r="P30" i="1"/>
  <c r="O30" i="1"/>
  <c r="N30" i="1"/>
  <c r="M30" i="1"/>
  <c r="S30" i="1" s="1"/>
  <c r="L30" i="1"/>
  <c r="V30" i="1" s="1"/>
  <c r="Z29" i="1"/>
  <c r="AA29" i="1" s="1"/>
  <c r="X29" i="1"/>
  <c r="U29" i="1"/>
  <c r="X30" i="1" s="1"/>
  <c r="T29" i="1"/>
  <c r="Q29" i="1"/>
  <c r="P29" i="1"/>
  <c r="O29" i="1"/>
  <c r="N29" i="1"/>
  <c r="M29" i="1"/>
  <c r="S29" i="1" s="1"/>
  <c r="L29" i="1"/>
  <c r="V29" i="1" s="1"/>
  <c r="Z28" i="1"/>
  <c r="AA28" i="1" s="1"/>
  <c r="X28" i="1"/>
  <c r="U28" i="1"/>
  <c r="T28" i="1"/>
  <c r="Q28" i="1"/>
  <c r="P28" i="1"/>
  <c r="O28" i="1"/>
  <c r="N28" i="1"/>
  <c r="M28" i="1"/>
  <c r="S28" i="1" s="1"/>
  <c r="L28" i="1"/>
  <c r="V28" i="1" s="1"/>
  <c r="Z27" i="1"/>
  <c r="AA27" i="1" s="1"/>
  <c r="X27" i="1"/>
  <c r="U27" i="1"/>
  <c r="T27" i="1"/>
  <c r="Q27" i="1"/>
  <c r="P27" i="1"/>
  <c r="O27" i="1"/>
  <c r="N27" i="1"/>
  <c r="M27" i="1"/>
  <c r="S27" i="1" s="1"/>
  <c r="L27" i="1"/>
  <c r="V27" i="1" s="1"/>
  <c r="Z26" i="1"/>
  <c r="AA26" i="1" s="1"/>
  <c r="X26" i="1"/>
  <c r="U26" i="1"/>
  <c r="T26" i="1"/>
  <c r="Q26" i="1"/>
  <c r="P26" i="1"/>
  <c r="O26" i="1"/>
  <c r="N26" i="1"/>
  <c r="M26" i="1"/>
  <c r="S26" i="1" s="1"/>
  <c r="L26" i="1"/>
  <c r="V26" i="1" s="1"/>
  <c r="Z25" i="1"/>
  <c r="AA25" i="1" s="1"/>
  <c r="X25" i="1"/>
  <c r="U25" i="1"/>
  <c r="T25" i="1"/>
  <c r="Q25" i="1"/>
  <c r="P25" i="1"/>
  <c r="O25" i="1"/>
  <c r="N25" i="1"/>
  <c r="M25" i="1"/>
  <c r="S25" i="1" s="1"/>
  <c r="L25" i="1"/>
  <c r="V25" i="1" s="1"/>
  <c r="Z24" i="1"/>
  <c r="AA24" i="1" s="1"/>
  <c r="X24" i="1"/>
  <c r="U24" i="1"/>
  <c r="T24" i="1"/>
  <c r="W24" i="1" s="1"/>
  <c r="Q24" i="1"/>
  <c r="P24" i="1"/>
  <c r="O24" i="1"/>
  <c r="N24" i="1"/>
  <c r="M24" i="1"/>
  <c r="S24" i="1" s="1"/>
  <c r="L24" i="1"/>
  <c r="V24" i="1" s="1"/>
  <c r="Z23" i="1"/>
  <c r="AA23" i="1" s="1"/>
  <c r="X23" i="1"/>
  <c r="U23" i="1"/>
  <c r="T23" i="1"/>
  <c r="Q23" i="1"/>
  <c r="P23" i="1"/>
  <c r="O23" i="1"/>
  <c r="N23" i="1"/>
  <c r="M23" i="1"/>
  <c r="S23" i="1" s="1"/>
  <c r="L23" i="1"/>
  <c r="V23" i="1" s="1"/>
  <c r="Z22" i="1"/>
  <c r="AA22" i="1" s="1"/>
  <c r="X22" i="1"/>
  <c r="U22" i="1"/>
  <c r="T22" i="1"/>
  <c r="Q22" i="1"/>
  <c r="P22" i="1"/>
  <c r="O22" i="1"/>
  <c r="N22" i="1"/>
  <c r="M22" i="1"/>
  <c r="S22" i="1" s="1"/>
  <c r="L22" i="1"/>
  <c r="V22" i="1" s="1"/>
  <c r="Z21" i="1"/>
  <c r="AA21" i="1" s="1"/>
  <c r="X21" i="1"/>
  <c r="U21" i="1"/>
  <c r="T21" i="1"/>
  <c r="Q21" i="1"/>
  <c r="P21" i="1"/>
  <c r="O21" i="1"/>
  <c r="N21" i="1"/>
  <c r="M21" i="1"/>
  <c r="S21" i="1" s="1"/>
  <c r="L21" i="1"/>
  <c r="V21" i="1" s="1"/>
  <c r="Z20" i="1"/>
  <c r="AA20" i="1" s="1"/>
  <c r="X20" i="1"/>
  <c r="U20" i="1"/>
  <c r="T20" i="1"/>
  <c r="Q20" i="1"/>
  <c r="P20" i="1"/>
  <c r="O20" i="1"/>
  <c r="N20" i="1"/>
  <c r="M20" i="1"/>
  <c r="S20" i="1" s="1"/>
  <c r="L20" i="1"/>
  <c r="V20" i="1" s="1"/>
  <c r="Z19" i="1"/>
  <c r="AA19" i="1" s="1"/>
  <c r="X19" i="1"/>
  <c r="U19" i="1"/>
  <c r="T19" i="1"/>
  <c r="Q19" i="1"/>
  <c r="P19" i="1"/>
  <c r="O19" i="1"/>
  <c r="N19" i="1"/>
  <c r="M19" i="1"/>
  <c r="S19" i="1" s="1"/>
  <c r="L19" i="1"/>
  <c r="V19" i="1" s="1"/>
  <c r="Z18" i="1"/>
  <c r="AA18" i="1" s="1"/>
  <c r="X18" i="1"/>
  <c r="U18" i="1"/>
  <c r="T18" i="1"/>
  <c r="W18" i="1" s="1"/>
  <c r="Q18" i="1"/>
  <c r="P18" i="1"/>
  <c r="O18" i="1"/>
  <c r="N18" i="1"/>
  <c r="M18" i="1"/>
  <c r="S18" i="1" s="1"/>
  <c r="L18" i="1"/>
  <c r="V18" i="1" s="1"/>
  <c r="Z17" i="1"/>
  <c r="AA17" i="1" s="1"/>
  <c r="X17" i="1"/>
  <c r="U17" i="1"/>
  <c r="T17" i="1"/>
  <c r="Q17" i="1"/>
  <c r="P17" i="1"/>
  <c r="O17" i="1"/>
  <c r="N17" i="1"/>
  <c r="M17" i="1"/>
  <c r="S17" i="1" s="1"/>
  <c r="L17" i="1"/>
  <c r="V17" i="1" s="1"/>
  <c r="Z16" i="1"/>
  <c r="AA16" i="1" s="1"/>
  <c r="X16" i="1"/>
  <c r="U16" i="1"/>
  <c r="T16" i="1"/>
  <c r="Q16" i="1"/>
  <c r="P16" i="1"/>
  <c r="O16" i="1"/>
  <c r="N16" i="1"/>
  <c r="M16" i="1"/>
  <c r="S16" i="1" s="1"/>
  <c r="L16" i="1"/>
  <c r="V16" i="1" s="1"/>
  <c r="Z15" i="1"/>
  <c r="AA15" i="1" s="1"/>
  <c r="X15" i="1"/>
  <c r="U15" i="1"/>
  <c r="T15" i="1"/>
  <c r="W15" i="1" s="1"/>
  <c r="Q15" i="1"/>
  <c r="P15" i="1"/>
  <c r="O15" i="1"/>
  <c r="N15" i="1"/>
  <c r="M15" i="1"/>
  <c r="S15" i="1" s="1"/>
  <c r="L15" i="1"/>
  <c r="V15" i="1" s="1"/>
  <c r="Y15" i="1" s="1"/>
  <c r="Z14" i="1"/>
  <c r="AA14" i="1" s="1"/>
  <c r="X14" i="1"/>
  <c r="U14" i="1"/>
  <c r="T14" i="1"/>
  <c r="Q14" i="1"/>
  <c r="P14" i="1"/>
  <c r="O14" i="1"/>
  <c r="N14" i="1"/>
  <c r="M14" i="1"/>
  <c r="S14" i="1" s="1"/>
  <c r="L14" i="1"/>
  <c r="V14" i="1" s="1"/>
  <c r="Z13" i="1"/>
  <c r="AA13" i="1" s="1"/>
  <c r="X13" i="1"/>
  <c r="U13" i="1"/>
  <c r="T13" i="1"/>
  <c r="W13" i="1" s="1"/>
  <c r="Q13" i="1"/>
  <c r="P13" i="1"/>
  <c r="O13" i="1"/>
  <c r="N13" i="1"/>
  <c r="M13" i="1"/>
  <c r="S13" i="1" s="1"/>
  <c r="L13" i="1"/>
  <c r="V13" i="1" s="1"/>
  <c r="Z12" i="1"/>
  <c r="AA12" i="1" s="1"/>
  <c r="U12" i="1"/>
  <c r="T12" i="1"/>
  <c r="W12" i="1" s="1"/>
  <c r="Q12" i="1"/>
  <c r="P12" i="1"/>
  <c r="O12" i="1"/>
  <c r="N12" i="1"/>
  <c r="M12" i="1"/>
  <c r="S12" i="1" s="1"/>
  <c r="L12" i="1"/>
  <c r="V12" i="1" s="1"/>
  <c r="Y12" i="1" s="1"/>
  <c r="Z11" i="1"/>
  <c r="X11" i="1"/>
  <c r="U11" i="1"/>
  <c r="X12" i="1" s="1"/>
  <c r="T11" i="1"/>
  <c r="Q11" i="1"/>
  <c r="P11" i="1"/>
  <c r="O11" i="1"/>
  <c r="N11" i="1"/>
  <c r="M11" i="1"/>
  <c r="L11" i="1"/>
  <c r="V11" i="1" s="1"/>
  <c r="U10" i="1"/>
  <c r="T10" i="1"/>
  <c r="M10" i="1"/>
  <c r="S11" i="1" s="1"/>
  <c r="L10" i="1"/>
  <c r="Y33" i="1" l="1"/>
  <c r="Z33" i="1"/>
  <c r="AA33" i="1" s="1"/>
  <c r="X33" i="1"/>
  <c r="V34" i="1"/>
  <c r="Y34" i="1" s="1"/>
  <c r="W33" i="1"/>
  <c r="S34" i="1"/>
  <c r="Y29" i="1"/>
  <c r="Y20" i="1"/>
  <c r="Y31" i="1"/>
  <c r="AA31" i="1"/>
  <c r="W17" i="1"/>
  <c r="W20" i="1"/>
  <c r="W22" i="1"/>
  <c r="W23" i="1"/>
  <c r="W25" i="1"/>
  <c r="W26" i="1"/>
  <c r="W27" i="1"/>
  <c r="W28" i="1"/>
  <c r="W29" i="1"/>
  <c r="W30" i="1"/>
  <c r="Y23" i="1"/>
  <c r="Y27" i="1"/>
  <c r="W14" i="1"/>
  <c r="W16" i="1"/>
  <c r="W19" i="1"/>
  <c r="W21" i="1"/>
  <c r="W11" i="1"/>
  <c r="X32" i="1"/>
  <c r="AA32" i="1"/>
  <c r="S32" i="1"/>
  <c r="S31" i="1"/>
  <c r="W32" i="1"/>
  <c r="Y17" i="1"/>
  <c r="Y21" i="1"/>
  <c r="Y22" i="1"/>
  <c r="Y25" i="1"/>
  <c r="Y26" i="1"/>
  <c r="Y30" i="1"/>
  <c r="Y32" i="1"/>
  <c r="Y13" i="1"/>
  <c r="Y14" i="1"/>
  <c r="Y16" i="1"/>
  <c r="Y18" i="1"/>
  <c r="Y19" i="1"/>
  <c r="Y24" i="1"/>
  <c r="Y28" i="1"/>
  <c r="V10" i="1"/>
  <c r="Y11" i="1" s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Z10" i="1"/>
  <c r="AA11" i="1" s="1"/>
  <c r="AA34" i="1" l="1"/>
</calcChain>
</file>

<file path=xl/sharedStrings.xml><?xml version="1.0" encoding="utf-8"?>
<sst xmlns="http://schemas.openxmlformats.org/spreadsheetml/2006/main" count="70" uniqueCount="57">
  <si>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</si>
  <si>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</si>
  <si>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</si>
  <si>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</si>
  <si>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</si>
  <si>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</si>
  <si>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</si>
  <si>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</si>
  <si>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</si>
  <si>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</si>
  <si>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</si>
  <si>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</si>
  <si>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</si>
  <si>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</si>
  <si>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</si>
  <si>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</si>
  <si>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</si>
  <si>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</si>
  <si>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</si>
  <si>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</si>
  <si>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</si>
  <si>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</si>
  <si>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</si>
  <si>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</si>
  <si>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</si>
  <si>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G.L. NETTE</t>
  </si>
  <si>
    <t>Intera regione</t>
  </si>
  <si>
    <t>TREND ANNUALE E ANALISI DELLA DOMANDA E DELL'OFFERTA TURISTICA</t>
  </si>
  <si>
    <t>Arr</t>
  </si>
  <si>
    <t>Pre</t>
  </si>
  <si>
    <t>ITA</t>
  </si>
  <si>
    <t>STR</t>
  </si>
  <si>
    <t>TOT</t>
  </si>
  <si>
    <t>(%)</t>
  </si>
  <si>
    <r>
      <t>VARIAZIONI %</t>
    </r>
    <r>
      <rPr>
        <sz val="8"/>
        <rFont val="Verdana"/>
        <family val="2"/>
      </rPr>
      <t xml:space="preserve"> </t>
    </r>
  </si>
  <si>
    <t>IUM - Indice di Utilizzo Medio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</si>
  <si>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</si>
  <si>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2013</t>
  </si>
  <si>
    <t>2014</t>
  </si>
  <si>
    <t>2015</t>
  </si>
  <si>
    <t>Case e Appartamenti per vacanza</t>
  </si>
  <si>
    <t>SERVIZIO TURISMO  - STATISTICHE DEL TURISMO</t>
  </si>
  <si>
    <t>2016</t>
  </si>
  <si>
    <t>2017</t>
  </si>
  <si>
    <t>Variaz.               %</t>
  </si>
  <si>
    <t>2018</t>
  </si>
  <si>
    <r>
      <t xml:space="preserve">NB: </t>
    </r>
    <r>
      <rPr>
        <sz val="8"/>
        <rFont val="Verdana"/>
        <family val="2"/>
      </rPr>
      <t>La LR n. 8/2017 ha disposto che gli Affittacamere con soli appartamenti venissero classificati come Case e Appartamenti per vacanza a gestione non imprenditoriale</t>
    </r>
  </si>
  <si>
    <t>Regione Umbria</t>
  </si>
  <si>
    <t>N. Es.</t>
  </si>
  <si>
    <t>2019</t>
  </si>
  <si>
    <t>2020</t>
  </si>
  <si>
    <t>G.L.</t>
  </si>
  <si>
    <t>2021</t>
  </si>
  <si>
    <t>2022</t>
  </si>
  <si>
    <t>2023</t>
  </si>
  <si>
    <t>2024</t>
  </si>
  <si>
    <r>
      <t xml:space="preserve">NB: </t>
    </r>
    <r>
      <rPr>
        <sz val="8"/>
        <rFont val="Verdana"/>
        <family val="2"/>
      </rPr>
      <t>La LR n. 23/2024 ha eliminato la tipologia di Case e Appartamenti per vacanza a gestione non imprenditoriale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</si>
</sst>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i/>
      <sz val="12"/>
      <name val="Verdana"/>
      <family val="2"/>
    </font>
    <font>
      <sz val="1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gray0625">
        <bgColor indexed="47"/>
      </patternFill>
    </fill>
    <fill>
      <patternFill patternType="solid">
        <fgColor indexed="43"/>
        <bgColor indexed="64"/>
      </patternFill>
    </fill>
    <fill>
      <patternFill patternType="gray0625">
        <bgColor indexed="42"/>
      </patternFill>
    </fill>
    <fill>
      <patternFill patternType="gray0625"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27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/>
    </xf>
    <xf numFmtId="166" fontId="4" fillId="0" borderId="6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0" fontId="1" fillId="0" borderId="0" xfId="0" applyFont="1"/>
    <xf numFmtId="49" fontId="7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6" fontId="4" fillId="0" borderId="30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64" fontId="4" fillId="0" borderId="0" xfId="0" applyNumberFormat="1" applyFont="1"/>
    <xf numFmtId="49" fontId="7" fillId="0" borderId="3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right" vertical="center"/>
    </xf>
    <xf numFmtId="0" fontId="7" fillId="0" borderId="0" xfId="0" applyFont="1"/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workbookViewId="0">
      <selection activeCell="A4" sqref="A4:AA4"/>
    </sheetView>
  </sheetViews>
  <sheetFormatPr defaultColWidth="9.109375" defaultRowHeight="12.6" x14ac:dyDescent="0.2"/>
  <cols>
    <col min="1" max="1" width="7.109375" style="53" customWidth="1"/>
    <col min="2" max="2" width="7.109375" style="24" bestFit="1" customWidth="1"/>
    <col min="3" max="3" width="7.5546875" style="24" customWidth="1"/>
    <col min="4" max="4" width="10.44140625" style="24" customWidth="1"/>
    <col min="5" max="7" width="6.109375" style="24" customWidth="1"/>
    <col min="8" max="13" width="9.88671875" style="24" customWidth="1"/>
    <col min="14" max="19" width="6.88671875" style="24" customWidth="1"/>
    <col min="20" max="22" width="6.109375" style="24" customWidth="1"/>
    <col min="23" max="25" width="6.44140625" style="24" bestFit="1" customWidth="1"/>
    <col min="26" max="26" width="6" style="24" customWidth="1"/>
    <col min="27" max="27" width="6.88671875" style="24" customWidth="1"/>
    <col min="28" max="16384" width="9.109375" style="24"/>
  </cols>
  <sheetData>
    <row r="1" spans="1:27" ht="24" customHeight="1" x14ac:dyDescent="0.2">
      <c r="A1" s="84" t="s">
        <v>47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27" x14ac:dyDescent="0.2">
      <c r="A2" s="85" t="s">
        <v>41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17.25" customHeight="1" x14ac:dyDescent="0.2">
      <c r="A3" s="87" t="s">
        <v>27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</row>
    <row r="4" spans="1:27" ht="23.25" customHeight="1" x14ac:dyDescent="0.2">
      <c r="A4" s="86" t="s">
        <v>40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</row>
    <row r="5" spans="1:27" ht="22.5" customHeight="1" x14ac:dyDescent="0.2">
      <c r="A5" s="88" t="s">
        <v>26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</row>
    <row r="6" spans="1:27" ht="24" customHeight="1" x14ac:dyDescent="0.2">
      <c r="A6" s="89" t="s">
        <v>19</v>
      </c>
      <c r="B6" s="66" t="s">
        <v>36</v>
      </c>
      <c r="C6" s="67"/>
      <c r="D6" s="67"/>
      <c r="E6" s="67"/>
      <c r="F6" s="67"/>
      <c r="G6" s="68"/>
      <c r="H6" s="76" t="s">
        <v>12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8"/>
      <c r="T6" s="80" t="s">
        <v>17</v>
      </c>
      <c r="U6" s="81"/>
      <c r="V6" s="81"/>
      <c r="W6" s="81"/>
      <c r="X6" s="81"/>
      <c r="Y6" s="82"/>
      <c r="Z6" s="63" t="s">
        <v>35</v>
      </c>
      <c r="AA6" s="63"/>
    </row>
    <row r="7" spans="1:27" ht="19.5" customHeight="1" x14ac:dyDescent="0.2">
      <c r="A7" s="90"/>
      <c r="B7" s="69"/>
      <c r="C7" s="70"/>
      <c r="D7" s="70"/>
      <c r="E7" s="70"/>
      <c r="F7" s="70"/>
      <c r="G7" s="71"/>
      <c r="H7" s="79" t="s">
        <v>0</v>
      </c>
      <c r="I7" s="79"/>
      <c r="J7" s="79" t="s">
        <v>1</v>
      </c>
      <c r="K7" s="79"/>
      <c r="L7" s="79" t="s">
        <v>2</v>
      </c>
      <c r="M7" s="79"/>
      <c r="N7" s="96" t="s">
        <v>34</v>
      </c>
      <c r="O7" s="97"/>
      <c r="P7" s="97"/>
      <c r="Q7" s="97"/>
      <c r="R7" s="97"/>
      <c r="S7" s="98"/>
      <c r="T7" s="83" t="s">
        <v>18</v>
      </c>
      <c r="U7" s="83"/>
      <c r="V7" s="83"/>
      <c r="W7" s="54" t="s">
        <v>16</v>
      </c>
      <c r="X7" s="55"/>
      <c r="Y7" s="56"/>
      <c r="Z7" s="63"/>
      <c r="AA7" s="63"/>
    </row>
    <row r="8" spans="1:27" s="1" customFormat="1" ht="18.75" customHeight="1" x14ac:dyDescent="0.25">
      <c r="A8" s="90"/>
      <c r="B8" s="92" t="s">
        <v>5</v>
      </c>
      <c r="C8" s="94" t="s">
        <v>6</v>
      </c>
      <c r="D8" s="61" t="s">
        <v>25</v>
      </c>
      <c r="E8" s="72" t="s">
        <v>16</v>
      </c>
      <c r="F8" s="73"/>
      <c r="G8" s="74"/>
      <c r="H8" s="79"/>
      <c r="I8" s="79"/>
      <c r="J8" s="79"/>
      <c r="K8" s="79"/>
      <c r="L8" s="79"/>
      <c r="M8" s="79"/>
      <c r="N8" s="60" t="s">
        <v>7</v>
      </c>
      <c r="O8" s="60"/>
      <c r="P8" s="60" t="s">
        <v>8</v>
      </c>
      <c r="Q8" s="60"/>
      <c r="R8" s="60" t="s">
        <v>9</v>
      </c>
      <c r="S8" s="60"/>
      <c r="T8" s="83"/>
      <c r="U8" s="83"/>
      <c r="V8" s="83"/>
      <c r="W8" s="57"/>
      <c r="X8" s="58"/>
      <c r="Y8" s="59"/>
      <c r="Z8" s="64" t="s">
        <v>33</v>
      </c>
      <c r="AA8" s="75" t="s">
        <v>44</v>
      </c>
    </row>
    <row r="9" spans="1:27" s="1" customFormat="1" ht="12.75" customHeight="1" x14ac:dyDescent="0.25">
      <c r="A9" s="91"/>
      <c r="B9" s="93"/>
      <c r="C9" s="95"/>
      <c r="D9" s="62"/>
      <c r="E9" s="15" t="s">
        <v>48</v>
      </c>
      <c r="F9" s="15" t="s">
        <v>6</v>
      </c>
      <c r="G9" s="15" t="s">
        <v>51</v>
      </c>
      <c r="H9" s="2" t="s">
        <v>3</v>
      </c>
      <c r="I9" s="2" t="s">
        <v>4</v>
      </c>
      <c r="J9" s="2" t="s">
        <v>3</v>
      </c>
      <c r="K9" s="2" t="s">
        <v>4</v>
      </c>
      <c r="L9" s="2" t="s">
        <v>3</v>
      </c>
      <c r="M9" s="2" t="s">
        <v>4</v>
      </c>
      <c r="N9" s="2" t="s">
        <v>28</v>
      </c>
      <c r="O9" s="2" t="s">
        <v>29</v>
      </c>
      <c r="P9" s="2" t="s">
        <v>28</v>
      </c>
      <c r="Q9" s="2" t="s">
        <v>29</v>
      </c>
      <c r="R9" s="2" t="s">
        <v>28</v>
      </c>
      <c r="S9" s="2" t="s">
        <v>29</v>
      </c>
      <c r="T9" s="3" t="s">
        <v>30</v>
      </c>
      <c r="U9" s="3" t="s">
        <v>31</v>
      </c>
      <c r="V9" s="3" t="s">
        <v>32</v>
      </c>
      <c r="W9" s="3" t="s">
        <v>30</v>
      </c>
      <c r="X9" s="3" t="s">
        <v>31</v>
      </c>
      <c r="Y9" s="3" t="s">
        <v>32</v>
      </c>
      <c r="Z9" s="65"/>
      <c r="AA9" s="75"/>
    </row>
    <row r="10" spans="1:27" s="30" customFormat="1" ht="21.75" customHeight="1" x14ac:dyDescent="0.2">
      <c r="A10" s="25" t="s">
        <v>15</v>
      </c>
      <c r="B10" s="4">
        <v>199</v>
      </c>
      <c r="C10" s="26">
        <v>4363</v>
      </c>
      <c r="D10" s="5">
        <v>1475256</v>
      </c>
      <c r="E10" s="21"/>
      <c r="F10" s="21"/>
      <c r="G10" s="21"/>
      <c r="H10" s="4">
        <v>21465</v>
      </c>
      <c r="I10" s="5">
        <v>150734</v>
      </c>
      <c r="J10" s="4">
        <v>14357</v>
      </c>
      <c r="K10" s="5">
        <v>155837</v>
      </c>
      <c r="L10" s="27">
        <f>H10+J10</f>
        <v>35822</v>
      </c>
      <c r="M10" s="5">
        <f>I10+K10</f>
        <v>306571</v>
      </c>
      <c r="N10" s="6"/>
      <c r="O10" s="7"/>
      <c r="P10" s="6"/>
      <c r="Q10" s="7"/>
      <c r="R10" s="28"/>
      <c r="S10" s="7"/>
      <c r="T10" s="8">
        <f t="shared" ref="T10:T32" si="0">I10/H10</f>
        <v>7.0223153971581649</v>
      </c>
      <c r="U10" s="9">
        <f t="shared" ref="U10:U32" si="1">K10/J10</f>
        <v>10.854426412203107</v>
      </c>
      <c r="V10" s="10">
        <f t="shared" ref="V10:V32" si="2">M10/L10</f>
        <v>8.5581765395566975</v>
      </c>
      <c r="W10" s="18"/>
      <c r="X10" s="19"/>
      <c r="Y10" s="20"/>
      <c r="Z10" s="29">
        <f t="shared" ref="Z10:Z32" si="3">(M10/D10)*100</f>
        <v>20.780867862933619</v>
      </c>
      <c r="AA10" s="7"/>
    </row>
    <row r="11" spans="1:27" s="30" customFormat="1" ht="21.75" customHeight="1" x14ac:dyDescent="0.2">
      <c r="A11" s="31">
        <v>2001</v>
      </c>
      <c r="B11" s="11">
        <v>243</v>
      </c>
      <c r="C11" s="32">
        <v>5468</v>
      </c>
      <c r="D11" s="12">
        <v>1798417</v>
      </c>
      <c r="E11" s="22">
        <f>(B11-B10)*100/B10</f>
        <v>22.110552763819097</v>
      </c>
      <c r="F11" s="22">
        <f>(C11-C10)*100/C10</f>
        <v>25.326610130644053</v>
      </c>
      <c r="G11" s="22">
        <f>(D11-D10)*100/D10</f>
        <v>21.905418449408103</v>
      </c>
      <c r="H11" s="11">
        <v>28935</v>
      </c>
      <c r="I11" s="12">
        <v>184504</v>
      </c>
      <c r="J11" s="11">
        <v>19360</v>
      </c>
      <c r="K11" s="12">
        <v>204020</v>
      </c>
      <c r="L11" s="33">
        <f>H11+J11</f>
        <v>48295</v>
      </c>
      <c r="M11" s="12">
        <f>I11+K11</f>
        <v>388524</v>
      </c>
      <c r="N11" s="34">
        <f t="shared" ref="N11:S26" si="4">(H11-H10)*100/H10</f>
        <v>34.80083857442348</v>
      </c>
      <c r="O11" s="16">
        <f t="shared" si="4"/>
        <v>22.403704539121897</v>
      </c>
      <c r="P11" s="34">
        <f t="shared" si="4"/>
        <v>34.847112906596088</v>
      </c>
      <c r="Q11" s="16">
        <f t="shared" si="4"/>
        <v>30.918844690285361</v>
      </c>
      <c r="R11" s="34">
        <f>(L11-L10)*100/L10</f>
        <v>34.819384735637321</v>
      </c>
      <c r="S11" s="16">
        <f>(M11-M10)*100/M10</f>
        <v>26.732143614366656</v>
      </c>
      <c r="T11" s="35">
        <f t="shared" si="0"/>
        <v>6.3764990495939173</v>
      </c>
      <c r="U11" s="36">
        <f t="shared" si="1"/>
        <v>10.538223140495868</v>
      </c>
      <c r="V11" s="37">
        <f t="shared" si="2"/>
        <v>8.0448079511336577</v>
      </c>
      <c r="W11" s="38">
        <f t="shared" ref="W11:Y26" si="5">(T11-T10)*100/T10</f>
        <v>-9.1966297586918504</v>
      </c>
      <c r="X11" s="39">
        <f t="shared" si="5"/>
        <v>-2.9131274164035745</v>
      </c>
      <c r="Y11" s="40">
        <f t="shared" si="5"/>
        <v>-5.9985744165267212</v>
      </c>
      <c r="Z11" s="41">
        <f t="shared" si="3"/>
        <v>21.603665890613801</v>
      </c>
      <c r="AA11" s="16">
        <f t="shared" ref="AA11:AA32" si="6">(Z11-Z10)*100/Z10</f>
        <v>3.9594016626600528</v>
      </c>
    </row>
    <row r="12" spans="1:27" s="30" customFormat="1" ht="21.75" customHeight="1" x14ac:dyDescent="0.2">
      <c r="A12" s="31">
        <v>2002</v>
      </c>
      <c r="B12" s="11">
        <v>268</v>
      </c>
      <c r="C12" s="32">
        <v>6280</v>
      </c>
      <c r="D12" s="12">
        <v>2125009</v>
      </c>
      <c r="E12" s="22">
        <f t="shared" ref="E12:G27" si="7">(B12-B11)*100/B11</f>
        <v>10.2880658436214</v>
      </c>
      <c r="F12" s="22">
        <f t="shared" si="7"/>
        <v>14.85003657644477</v>
      </c>
      <c r="G12" s="22">
        <f t="shared" si="7"/>
        <v>18.159970685330489</v>
      </c>
      <c r="H12" s="11">
        <v>33595</v>
      </c>
      <c r="I12" s="12">
        <v>193534</v>
      </c>
      <c r="J12" s="11">
        <v>21564</v>
      </c>
      <c r="K12" s="12">
        <v>227994</v>
      </c>
      <c r="L12" s="33">
        <f t="shared" ref="L12:M27" si="8">H12+J12</f>
        <v>55159</v>
      </c>
      <c r="M12" s="12">
        <f t="shared" si="8"/>
        <v>421528</v>
      </c>
      <c r="N12" s="34">
        <f t="shared" si="4"/>
        <v>16.105063072403663</v>
      </c>
      <c r="O12" s="16">
        <f t="shared" si="4"/>
        <v>4.8942028357108791</v>
      </c>
      <c r="P12" s="34">
        <f t="shared" si="4"/>
        <v>11.384297520661157</v>
      </c>
      <c r="Q12" s="16">
        <f t="shared" si="4"/>
        <v>11.750808744240761</v>
      </c>
      <c r="R12" s="34">
        <f>(L12-L11)*100/L11</f>
        <v>14.212651413189771</v>
      </c>
      <c r="S12" s="16">
        <f>(M12-M11)*100/M11</f>
        <v>8.494713325302941</v>
      </c>
      <c r="T12" s="35">
        <f t="shared" si="0"/>
        <v>5.7607977377585948</v>
      </c>
      <c r="U12" s="36">
        <f t="shared" si="1"/>
        <v>10.572899276572064</v>
      </c>
      <c r="V12" s="37">
        <f t="shared" si="2"/>
        <v>7.642052974129335</v>
      </c>
      <c r="W12" s="38">
        <f t="shared" si="5"/>
        <v>-9.6557892825928207</v>
      </c>
      <c r="X12" s="39">
        <f t="shared" si="5"/>
        <v>0.32905107069658257</v>
      </c>
      <c r="Y12" s="40">
        <f t="shared" si="5"/>
        <v>-5.0063964168040487</v>
      </c>
      <c r="Z12" s="41">
        <f t="shared" si="3"/>
        <v>19.836527751176583</v>
      </c>
      <c r="AA12" s="16">
        <f t="shared" si="6"/>
        <v>-8.1798068364174785</v>
      </c>
    </row>
    <row r="13" spans="1:27" s="30" customFormat="1" ht="21.75" customHeight="1" x14ac:dyDescent="0.2">
      <c r="A13" s="31" t="s">
        <v>10</v>
      </c>
      <c r="B13" s="11">
        <v>276</v>
      </c>
      <c r="C13" s="32">
        <v>6547</v>
      </c>
      <c r="D13" s="12">
        <v>2293121</v>
      </c>
      <c r="E13" s="22">
        <f t="shared" si="7"/>
        <v>2.9850746268656718</v>
      </c>
      <c r="F13" s="22">
        <f t="shared" si="7"/>
        <v>4.2515923566878984</v>
      </c>
      <c r="G13" s="22">
        <f t="shared" si="7"/>
        <v>7.9111194352588621</v>
      </c>
      <c r="H13" s="11">
        <v>38493</v>
      </c>
      <c r="I13" s="12">
        <v>213267</v>
      </c>
      <c r="J13" s="11">
        <v>19955</v>
      </c>
      <c r="K13" s="12">
        <v>204640</v>
      </c>
      <c r="L13" s="33">
        <f t="shared" si="8"/>
        <v>58448</v>
      </c>
      <c r="M13" s="12">
        <f t="shared" si="8"/>
        <v>417907</v>
      </c>
      <c r="N13" s="34">
        <f t="shared" si="4"/>
        <v>14.579550528352433</v>
      </c>
      <c r="O13" s="16">
        <f t="shared" si="4"/>
        <v>10.196141246499323</v>
      </c>
      <c r="P13" s="34">
        <f t="shared" si="4"/>
        <v>-7.4615099239473199</v>
      </c>
      <c r="Q13" s="16">
        <f t="shared" si="4"/>
        <v>-10.243252015403915</v>
      </c>
      <c r="R13" s="34">
        <f t="shared" si="4"/>
        <v>5.9627621965590381</v>
      </c>
      <c r="S13" s="16">
        <f t="shared" si="4"/>
        <v>-0.85901766905164068</v>
      </c>
      <c r="T13" s="35">
        <f t="shared" si="0"/>
        <v>5.5404099446652637</v>
      </c>
      <c r="U13" s="36">
        <f t="shared" si="1"/>
        <v>10.255073916311702</v>
      </c>
      <c r="V13" s="37">
        <f t="shared" si="2"/>
        <v>7.1500650150561187</v>
      </c>
      <c r="W13" s="38">
        <f t="shared" si="5"/>
        <v>-3.8256471260711087</v>
      </c>
      <c r="X13" s="39">
        <f t="shared" si="5"/>
        <v>-3.0060379083021771</v>
      </c>
      <c r="Y13" s="40">
        <f t="shared" si="5"/>
        <v>-6.4379030181908536</v>
      </c>
      <c r="Z13" s="41">
        <f t="shared" si="3"/>
        <v>18.224376297631046</v>
      </c>
      <c r="AA13" s="16">
        <f t="shared" si="6"/>
        <v>-8.127185734156086</v>
      </c>
    </row>
    <row r="14" spans="1:27" s="30" customFormat="1" ht="21.75" customHeight="1" x14ac:dyDescent="0.2">
      <c r="A14" s="31" t="s">
        <v>11</v>
      </c>
      <c r="B14" s="11">
        <v>298</v>
      </c>
      <c r="C14" s="32">
        <v>6940</v>
      </c>
      <c r="D14" s="12">
        <v>2457033</v>
      </c>
      <c r="E14" s="22">
        <f t="shared" si="7"/>
        <v>7.9710144927536231</v>
      </c>
      <c r="F14" s="22">
        <f t="shared" si="7"/>
        <v>6.0027493508477168</v>
      </c>
      <c r="G14" s="22">
        <f t="shared" si="7"/>
        <v>7.1479873936002507</v>
      </c>
      <c r="H14" s="11">
        <v>38213</v>
      </c>
      <c r="I14" s="12">
        <v>202037</v>
      </c>
      <c r="J14" s="11">
        <v>19411</v>
      </c>
      <c r="K14" s="12">
        <v>189261</v>
      </c>
      <c r="L14" s="33">
        <f t="shared" si="8"/>
        <v>57624</v>
      </c>
      <c r="M14" s="12">
        <f t="shared" si="8"/>
        <v>391298</v>
      </c>
      <c r="N14" s="34">
        <f t="shared" si="4"/>
        <v>-0.72740498272413168</v>
      </c>
      <c r="O14" s="16">
        <f t="shared" si="4"/>
        <v>-5.2656998035326605</v>
      </c>
      <c r="P14" s="34">
        <f t="shared" si="4"/>
        <v>-2.7261338010523679</v>
      </c>
      <c r="Q14" s="16">
        <f t="shared" si="4"/>
        <v>-7.5151485535574665</v>
      </c>
      <c r="R14" s="34">
        <f t="shared" si="4"/>
        <v>-1.4098001642485629</v>
      </c>
      <c r="S14" s="16">
        <f t="shared" si="4"/>
        <v>-6.3672061008789038</v>
      </c>
      <c r="T14" s="35">
        <f t="shared" si="0"/>
        <v>5.2871274173710514</v>
      </c>
      <c r="U14" s="36">
        <f t="shared" si="1"/>
        <v>9.7501931894286749</v>
      </c>
      <c r="V14" s="37">
        <f t="shared" si="2"/>
        <v>6.7905386644453696</v>
      </c>
      <c r="W14" s="38">
        <f t="shared" si="5"/>
        <v>-4.571548492329387</v>
      </c>
      <c r="X14" s="39">
        <f t="shared" si="5"/>
        <v>-4.9232285501127819</v>
      </c>
      <c r="Y14" s="40">
        <f t="shared" si="5"/>
        <v>-5.0282948456228453</v>
      </c>
      <c r="Z14" s="41">
        <f t="shared" si="3"/>
        <v>15.925630628485656</v>
      </c>
      <c r="AA14" s="16">
        <f t="shared" si="6"/>
        <v>-12.613576627279144</v>
      </c>
    </row>
    <row r="15" spans="1:27" s="30" customFormat="1" ht="21.75" customHeight="1" x14ac:dyDescent="0.2">
      <c r="A15" s="31" t="s">
        <v>13</v>
      </c>
      <c r="B15" s="11">
        <v>303</v>
      </c>
      <c r="C15" s="32">
        <v>7040</v>
      </c>
      <c r="D15" s="12">
        <v>2520107</v>
      </c>
      <c r="E15" s="22">
        <f t="shared" si="7"/>
        <v>1.6778523489932886</v>
      </c>
      <c r="F15" s="22">
        <f t="shared" si="7"/>
        <v>1.4409221902017291</v>
      </c>
      <c r="G15" s="22">
        <f t="shared" si="7"/>
        <v>2.5670798886299044</v>
      </c>
      <c r="H15" s="11">
        <v>40848</v>
      </c>
      <c r="I15" s="12">
        <v>224667</v>
      </c>
      <c r="J15" s="11">
        <v>18768</v>
      </c>
      <c r="K15" s="12">
        <v>186302</v>
      </c>
      <c r="L15" s="33">
        <f t="shared" si="8"/>
        <v>59616</v>
      </c>
      <c r="M15" s="12">
        <f t="shared" si="8"/>
        <v>410969</v>
      </c>
      <c r="N15" s="34">
        <f t="shared" si="4"/>
        <v>6.8955591029230892</v>
      </c>
      <c r="O15" s="16">
        <f t="shared" si="4"/>
        <v>11.200918643614784</v>
      </c>
      <c r="P15" s="34">
        <f t="shared" si="4"/>
        <v>-3.312554737004791</v>
      </c>
      <c r="Q15" s="16">
        <f t="shared" si="4"/>
        <v>-1.5634494164143695</v>
      </c>
      <c r="R15" s="34">
        <f t="shared" si="4"/>
        <v>3.456892961266139</v>
      </c>
      <c r="S15" s="16">
        <f t="shared" si="4"/>
        <v>5.0271148843081228</v>
      </c>
      <c r="T15" s="35">
        <f t="shared" si="0"/>
        <v>5.5000734430082252</v>
      </c>
      <c r="U15" s="36">
        <f t="shared" si="1"/>
        <v>9.9265771526001707</v>
      </c>
      <c r="V15" s="37">
        <f t="shared" si="2"/>
        <v>6.8936023886205042</v>
      </c>
      <c r="W15" s="38">
        <f t="shared" si="5"/>
        <v>4.0276318088633882</v>
      </c>
      <c r="X15" s="39">
        <f t="shared" si="5"/>
        <v>1.8090304442658054</v>
      </c>
      <c r="Y15" s="40">
        <f t="shared" si="5"/>
        <v>1.5177547653880059</v>
      </c>
      <c r="Z15" s="41">
        <f t="shared" si="3"/>
        <v>16.307601224868627</v>
      </c>
      <c r="AA15" s="16">
        <f t="shared" si="6"/>
        <v>2.3984644959663459</v>
      </c>
    </row>
    <row r="16" spans="1:27" s="30" customFormat="1" ht="21.75" customHeight="1" x14ac:dyDescent="0.2">
      <c r="A16" s="31" t="s">
        <v>14</v>
      </c>
      <c r="B16" s="11">
        <v>326</v>
      </c>
      <c r="C16" s="32">
        <v>7391</v>
      </c>
      <c r="D16" s="12">
        <v>2593529</v>
      </c>
      <c r="E16" s="22">
        <f t="shared" si="7"/>
        <v>7.5907590759075907</v>
      </c>
      <c r="F16" s="22">
        <f t="shared" si="7"/>
        <v>4.9857954545454541</v>
      </c>
      <c r="G16" s="22">
        <f t="shared" si="7"/>
        <v>2.9134477226562208</v>
      </c>
      <c r="H16" s="11">
        <v>45168</v>
      </c>
      <c r="I16" s="12">
        <v>229430</v>
      </c>
      <c r="J16" s="11">
        <v>20521</v>
      </c>
      <c r="K16" s="12">
        <v>190339</v>
      </c>
      <c r="L16" s="33">
        <f t="shared" si="8"/>
        <v>65689</v>
      </c>
      <c r="M16" s="12">
        <f t="shared" si="8"/>
        <v>419769</v>
      </c>
      <c r="N16" s="34">
        <f t="shared" si="4"/>
        <v>10.575793184488838</v>
      </c>
      <c r="O16" s="16">
        <f t="shared" si="4"/>
        <v>2.1200265281505519</v>
      </c>
      <c r="P16" s="34">
        <f t="shared" si="4"/>
        <v>9.3403665814151751</v>
      </c>
      <c r="Q16" s="16">
        <f t="shared" si="4"/>
        <v>2.166911788386598</v>
      </c>
      <c r="R16" s="34">
        <f t="shared" si="4"/>
        <v>10.186862587224907</v>
      </c>
      <c r="S16" s="16">
        <f t="shared" si="4"/>
        <v>2.1412807292034191</v>
      </c>
      <c r="T16" s="35">
        <f t="shared" si="0"/>
        <v>5.0794810485299324</v>
      </c>
      <c r="U16" s="36">
        <f t="shared" si="1"/>
        <v>9.275327713074411</v>
      </c>
      <c r="V16" s="37">
        <f t="shared" si="2"/>
        <v>6.3902479867253268</v>
      </c>
      <c r="W16" s="38">
        <f t="shared" si="5"/>
        <v>-7.6470323321401477</v>
      </c>
      <c r="X16" s="39">
        <f t="shared" si="5"/>
        <v>-6.5606646632990833</v>
      </c>
      <c r="Y16" s="40">
        <f t="shared" si="5"/>
        <v>-7.3017614524168239</v>
      </c>
      <c r="Z16" s="41">
        <f t="shared" si="3"/>
        <v>16.185244121041254</v>
      </c>
      <c r="AA16" s="16">
        <f t="shared" si="6"/>
        <v>-0.75030718583418288</v>
      </c>
    </row>
    <row r="17" spans="1:27" s="30" customFormat="1" ht="21.75" customHeight="1" x14ac:dyDescent="0.2">
      <c r="A17" s="31" t="s">
        <v>20</v>
      </c>
      <c r="B17" s="11">
        <v>349</v>
      </c>
      <c r="C17" s="32">
        <v>7835</v>
      </c>
      <c r="D17" s="12">
        <v>2691737</v>
      </c>
      <c r="E17" s="22">
        <f t="shared" si="7"/>
        <v>7.0552147239263805</v>
      </c>
      <c r="F17" s="22">
        <f t="shared" si="7"/>
        <v>6.0073061831957784</v>
      </c>
      <c r="G17" s="22">
        <f t="shared" si="7"/>
        <v>3.7866551713900249</v>
      </c>
      <c r="H17" s="11">
        <v>44009</v>
      </c>
      <c r="I17" s="12">
        <v>239391</v>
      </c>
      <c r="J17" s="11">
        <v>21032</v>
      </c>
      <c r="K17" s="12">
        <v>188745</v>
      </c>
      <c r="L17" s="33">
        <f t="shared" si="8"/>
        <v>65041</v>
      </c>
      <c r="M17" s="12">
        <f t="shared" si="8"/>
        <v>428136</v>
      </c>
      <c r="N17" s="34">
        <f t="shared" si="4"/>
        <v>-2.5659759121501948</v>
      </c>
      <c r="O17" s="16">
        <f t="shared" si="4"/>
        <v>4.3416292551104911</v>
      </c>
      <c r="P17" s="34">
        <f t="shared" si="4"/>
        <v>2.4901320598411383</v>
      </c>
      <c r="Q17" s="16">
        <f t="shared" si="4"/>
        <v>-0.83745317564976174</v>
      </c>
      <c r="R17" s="34">
        <f t="shared" si="4"/>
        <v>-0.98646653168719267</v>
      </c>
      <c r="S17" s="16">
        <f t="shared" si="4"/>
        <v>1.9932391386691251</v>
      </c>
      <c r="T17" s="35">
        <f t="shared" si="0"/>
        <v>5.4395919016564793</v>
      </c>
      <c r="U17" s="36">
        <f t="shared" si="1"/>
        <v>8.9741821985545833</v>
      </c>
      <c r="V17" s="37">
        <f t="shared" si="2"/>
        <v>6.582555618763549</v>
      </c>
      <c r="W17" s="38">
        <f t="shared" si="5"/>
        <v>7.0895205570413067</v>
      </c>
      <c r="X17" s="39">
        <f t="shared" si="5"/>
        <v>-3.2467371917796055</v>
      </c>
      <c r="Y17" s="40">
        <f t="shared" si="5"/>
        <v>3.0093923183843443</v>
      </c>
      <c r="Z17" s="41">
        <f t="shared" si="3"/>
        <v>15.905565811221528</v>
      </c>
      <c r="AA17" s="16">
        <f t="shared" si="6"/>
        <v>-1.7279832650539797</v>
      </c>
    </row>
    <row r="18" spans="1:27" s="30" customFormat="1" ht="21.75" customHeight="1" x14ac:dyDescent="0.2">
      <c r="A18" s="31">
        <v>2008</v>
      </c>
      <c r="B18" s="11">
        <v>363</v>
      </c>
      <c r="C18" s="32">
        <v>8011</v>
      </c>
      <c r="D18" s="12">
        <v>2821573</v>
      </c>
      <c r="E18" s="22">
        <f t="shared" si="7"/>
        <v>4.0114613180515759</v>
      </c>
      <c r="F18" s="22">
        <f t="shared" si="7"/>
        <v>2.2463305679642631</v>
      </c>
      <c r="G18" s="22">
        <f t="shared" si="7"/>
        <v>4.8235024447039221</v>
      </c>
      <c r="H18" s="11">
        <v>41478</v>
      </c>
      <c r="I18" s="12">
        <v>209947</v>
      </c>
      <c r="J18" s="11">
        <v>20367</v>
      </c>
      <c r="K18" s="12">
        <v>187348</v>
      </c>
      <c r="L18" s="33">
        <f t="shared" si="8"/>
        <v>61845</v>
      </c>
      <c r="M18" s="12">
        <f t="shared" si="8"/>
        <v>397295</v>
      </c>
      <c r="N18" s="34">
        <f t="shared" si="4"/>
        <v>-5.7510963666522761</v>
      </c>
      <c r="O18" s="16">
        <f t="shared" si="4"/>
        <v>-12.299543424773697</v>
      </c>
      <c r="P18" s="34">
        <f t="shared" si="4"/>
        <v>-3.1618486116394067</v>
      </c>
      <c r="Q18" s="16">
        <f t="shared" si="4"/>
        <v>-0.74015205700813269</v>
      </c>
      <c r="R18" s="34">
        <f t="shared" si="4"/>
        <v>-4.9138235881982135</v>
      </c>
      <c r="S18" s="16">
        <f t="shared" si="4"/>
        <v>-7.2035521423099205</v>
      </c>
      <c r="T18" s="35">
        <f t="shared" si="0"/>
        <v>5.0616471382419599</v>
      </c>
      <c r="U18" s="36">
        <f t="shared" si="1"/>
        <v>9.1986055874699275</v>
      </c>
      <c r="V18" s="37">
        <f t="shared" si="2"/>
        <v>6.4240439809200423</v>
      </c>
      <c r="W18" s="38">
        <f t="shared" si="5"/>
        <v>-6.9480352616053169</v>
      </c>
      <c r="X18" s="39">
        <f t="shared" si="5"/>
        <v>2.5007670219966194</v>
      </c>
      <c r="Y18" s="40">
        <f t="shared" si="5"/>
        <v>-2.4080561870479293</v>
      </c>
      <c r="Z18" s="41">
        <f t="shared" si="3"/>
        <v>14.080620986945934</v>
      </c>
      <c r="AA18" s="16">
        <f t="shared" si="6"/>
        <v>-11.473624050444517</v>
      </c>
    </row>
    <row r="19" spans="1:27" s="30" customFormat="1" ht="21.75" customHeight="1" x14ac:dyDescent="0.2">
      <c r="A19" s="31" t="s">
        <v>21</v>
      </c>
      <c r="B19" s="11">
        <v>404</v>
      </c>
      <c r="C19" s="32">
        <v>8679</v>
      </c>
      <c r="D19" s="12">
        <v>2970845</v>
      </c>
      <c r="E19" s="22">
        <f t="shared" si="7"/>
        <v>11.294765840220386</v>
      </c>
      <c r="F19" s="22">
        <f t="shared" si="7"/>
        <v>8.3385345150418182</v>
      </c>
      <c r="G19" s="22">
        <f t="shared" si="7"/>
        <v>5.2903823505541059</v>
      </c>
      <c r="H19" s="11">
        <v>40584</v>
      </c>
      <c r="I19" s="12">
        <v>198014</v>
      </c>
      <c r="J19" s="11">
        <v>19176</v>
      </c>
      <c r="K19" s="12">
        <v>168789</v>
      </c>
      <c r="L19" s="33">
        <f t="shared" si="8"/>
        <v>59760</v>
      </c>
      <c r="M19" s="12">
        <f t="shared" si="8"/>
        <v>366803</v>
      </c>
      <c r="N19" s="34">
        <f t="shared" si="4"/>
        <v>-2.1553594676696082</v>
      </c>
      <c r="O19" s="16">
        <f t="shared" si="4"/>
        <v>-5.6838154391346389</v>
      </c>
      <c r="P19" s="34">
        <f t="shared" si="4"/>
        <v>-5.8476948004124321</v>
      </c>
      <c r="Q19" s="16">
        <f t="shared" si="4"/>
        <v>-9.9061639302261035</v>
      </c>
      <c r="R19" s="34">
        <f t="shared" si="4"/>
        <v>-3.3713315546931848</v>
      </c>
      <c r="S19" s="16">
        <f t="shared" si="4"/>
        <v>-7.6749015215394101</v>
      </c>
      <c r="T19" s="35">
        <f t="shared" si="0"/>
        <v>4.8791149221368029</v>
      </c>
      <c r="U19" s="36">
        <f t="shared" si="1"/>
        <v>8.8020963704630795</v>
      </c>
      <c r="V19" s="37">
        <f t="shared" si="2"/>
        <v>6.1379350736278449</v>
      </c>
      <c r="W19" s="38">
        <f t="shared" si="5"/>
        <v>-3.6061821600735913</v>
      </c>
      <c r="X19" s="39">
        <f t="shared" si="5"/>
        <v>-4.3105361267686195</v>
      </c>
      <c r="Y19" s="40">
        <f t="shared" si="5"/>
        <v>-4.4537196218140043</v>
      </c>
      <c r="Z19" s="41">
        <f t="shared" si="3"/>
        <v>12.346756562526823</v>
      </c>
      <c r="AA19" s="16">
        <f t="shared" si="6"/>
        <v>-12.313834922668311</v>
      </c>
    </row>
    <row r="20" spans="1:27" s="30" customFormat="1" ht="21.75" customHeight="1" x14ac:dyDescent="0.2">
      <c r="A20" s="31" t="s">
        <v>22</v>
      </c>
      <c r="B20" s="11">
        <v>408</v>
      </c>
      <c r="C20" s="32">
        <v>8702</v>
      </c>
      <c r="D20" s="12">
        <v>3061305</v>
      </c>
      <c r="E20" s="22">
        <f t="shared" si="7"/>
        <v>0.99009900990099009</v>
      </c>
      <c r="F20" s="22">
        <f t="shared" si="7"/>
        <v>0.26500748934209012</v>
      </c>
      <c r="G20" s="22">
        <f t="shared" si="7"/>
        <v>3.0449249287660582</v>
      </c>
      <c r="H20" s="11">
        <v>44245</v>
      </c>
      <c r="I20" s="12">
        <v>202862</v>
      </c>
      <c r="J20" s="11">
        <v>20181</v>
      </c>
      <c r="K20" s="12">
        <v>179203</v>
      </c>
      <c r="L20" s="33">
        <f t="shared" si="8"/>
        <v>64426</v>
      </c>
      <c r="M20" s="12">
        <f t="shared" si="8"/>
        <v>382065</v>
      </c>
      <c r="N20" s="34">
        <f t="shared" si="4"/>
        <v>9.0207963729548588</v>
      </c>
      <c r="O20" s="16">
        <f t="shared" si="4"/>
        <v>2.4483117355338511</v>
      </c>
      <c r="P20" s="34">
        <f t="shared" si="4"/>
        <v>5.2409261576971211</v>
      </c>
      <c r="Q20" s="16">
        <f t="shared" si="4"/>
        <v>6.1698333422201683</v>
      </c>
      <c r="R20" s="34">
        <f t="shared" si="4"/>
        <v>7.8078982597054889</v>
      </c>
      <c r="S20" s="16">
        <f t="shared" si="4"/>
        <v>4.16081656911203</v>
      </c>
      <c r="T20" s="35">
        <f t="shared" si="0"/>
        <v>4.5849700531133459</v>
      </c>
      <c r="U20" s="36">
        <f t="shared" si="1"/>
        <v>8.8797879193300631</v>
      </c>
      <c r="V20" s="37">
        <f t="shared" si="2"/>
        <v>5.9302921180889703</v>
      </c>
      <c r="W20" s="38">
        <f t="shared" si="5"/>
        <v>-6.0286521985556458</v>
      </c>
      <c r="X20" s="39">
        <f t="shared" si="5"/>
        <v>0.88264824193121427</v>
      </c>
      <c r="Y20" s="40">
        <f t="shared" si="5"/>
        <v>-3.3829448022516568</v>
      </c>
      <c r="Z20" s="41">
        <f t="shared" si="3"/>
        <v>12.48046176385561</v>
      </c>
      <c r="AA20" s="16">
        <f t="shared" si="6"/>
        <v>1.0829176120195891</v>
      </c>
    </row>
    <row r="21" spans="1:27" s="30" customFormat="1" ht="21.75" customHeight="1" x14ac:dyDescent="0.2">
      <c r="A21" s="31" t="s">
        <v>23</v>
      </c>
      <c r="B21" s="11">
        <v>408</v>
      </c>
      <c r="C21" s="32">
        <v>8559</v>
      </c>
      <c r="D21" s="12">
        <v>3020153</v>
      </c>
      <c r="E21" s="22">
        <f t="shared" si="7"/>
        <v>0</v>
      </c>
      <c r="F21" s="22">
        <f t="shared" si="7"/>
        <v>-1.6433003907147783</v>
      </c>
      <c r="G21" s="22">
        <f t="shared" si="7"/>
        <v>-1.3442633125415469</v>
      </c>
      <c r="H21" s="11">
        <v>48121</v>
      </c>
      <c r="I21" s="12">
        <v>222541</v>
      </c>
      <c r="J21" s="11">
        <v>21815</v>
      </c>
      <c r="K21" s="12">
        <v>180525</v>
      </c>
      <c r="L21" s="33">
        <f t="shared" si="8"/>
        <v>69936</v>
      </c>
      <c r="M21" s="12">
        <f t="shared" si="8"/>
        <v>403066</v>
      </c>
      <c r="N21" s="34">
        <f t="shared" si="4"/>
        <v>8.7603118996496772</v>
      </c>
      <c r="O21" s="16">
        <f t="shared" si="4"/>
        <v>9.7006832230777569</v>
      </c>
      <c r="P21" s="34">
        <f t="shared" si="4"/>
        <v>8.0967246419899901</v>
      </c>
      <c r="Q21" s="16">
        <f t="shared" si="4"/>
        <v>0.73771086421544285</v>
      </c>
      <c r="R21" s="34">
        <f t="shared" si="4"/>
        <v>8.5524477695340391</v>
      </c>
      <c r="S21" s="16">
        <f t="shared" si="4"/>
        <v>5.4967086752254195</v>
      </c>
      <c r="T21" s="35">
        <f t="shared" si="0"/>
        <v>4.6246129548430002</v>
      </c>
      <c r="U21" s="36">
        <f t="shared" si="1"/>
        <v>8.2752693101077242</v>
      </c>
      <c r="V21" s="37">
        <f t="shared" si="2"/>
        <v>5.7633550674902772</v>
      </c>
      <c r="W21" s="38">
        <f t="shared" si="5"/>
        <v>0.8646272771778607</v>
      </c>
      <c r="X21" s="39">
        <f t="shared" si="5"/>
        <v>-6.8078045862602865</v>
      </c>
      <c r="Y21" s="40">
        <f t="shared" si="5"/>
        <v>-2.8149886594876272</v>
      </c>
      <c r="Z21" s="41">
        <f t="shared" si="3"/>
        <v>13.345880159051546</v>
      </c>
      <c r="AA21" s="16">
        <f t="shared" si="6"/>
        <v>6.9341857021849593</v>
      </c>
    </row>
    <row r="22" spans="1:27" s="30" customFormat="1" ht="21.75" customHeight="1" x14ac:dyDescent="0.2">
      <c r="A22" s="31" t="s">
        <v>24</v>
      </c>
      <c r="B22" s="11">
        <v>402</v>
      </c>
      <c r="C22" s="32">
        <v>8405</v>
      </c>
      <c r="D22" s="12">
        <v>2954940</v>
      </c>
      <c r="E22" s="22">
        <f t="shared" si="7"/>
        <v>-1.4705882352941178</v>
      </c>
      <c r="F22" s="22">
        <f t="shared" si="7"/>
        <v>-1.7992756163103165</v>
      </c>
      <c r="G22" s="22">
        <f t="shared" si="7"/>
        <v>-2.1592614678792765</v>
      </c>
      <c r="H22" s="11">
        <v>48740</v>
      </c>
      <c r="I22" s="12">
        <v>213667</v>
      </c>
      <c r="J22" s="11">
        <v>21872</v>
      </c>
      <c r="K22" s="12">
        <v>174200</v>
      </c>
      <c r="L22" s="33">
        <f t="shared" si="8"/>
        <v>70612</v>
      </c>
      <c r="M22" s="12">
        <f t="shared" si="8"/>
        <v>387867</v>
      </c>
      <c r="N22" s="34">
        <f t="shared" si="4"/>
        <v>1.2863406828619521</v>
      </c>
      <c r="O22" s="16">
        <f t="shared" si="4"/>
        <v>-3.9875798167528682</v>
      </c>
      <c r="P22" s="34">
        <f t="shared" si="4"/>
        <v>0.26128810451524181</v>
      </c>
      <c r="Q22" s="16">
        <f t="shared" si="4"/>
        <v>-3.5036698518210776</v>
      </c>
      <c r="R22" s="34">
        <f t="shared" si="4"/>
        <v>0.96659803248684506</v>
      </c>
      <c r="S22" s="16">
        <f t="shared" si="4"/>
        <v>-3.7708464618697684</v>
      </c>
      <c r="T22" s="35">
        <f t="shared" si="0"/>
        <v>4.3838120640131306</v>
      </c>
      <c r="U22" s="36">
        <f t="shared" si="1"/>
        <v>7.9645208485735184</v>
      </c>
      <c r="V22" s="37">
        <f t="shared" si="2"/>
        <v>5.4929332124851298</v>
      </c>
      <c r="W22" s="38">
        <f t="shared" si="5"/>
        <v>-5.2069414928593618</v>
      </c>
      <c r="X22" s="39">
        <f t="shared" si="5"/>
        <v>-3.7551462059929088</v>
      </c>
      <c r="Y22" s="40">
        <f t="shared" si="5"/>
        <v>-4.6920908366470968</v>
      </c>
      <c r="Z22" s="41">
        <f t="shared" si="3"/>
        <v>13.12605332087961</v>
      </c>
      <c r="AA22" s="16">
        <f t="shared" si="6"/>
        <v>-1.6471512972701463</v>
      </c>
    </row>
    <row r="23" spans="1:27" s="30" customFormat="1" ht="21.75" customHeight="1" x14ac:dyDescent="0.2">
      <c r="A23" s="31" t="s">
        <v>37</v>
      </c>
      <c r="B23" s="11">
        <v>376</v>
      </c>
      <c r="C23" s="32">
        <v>14837</v>
      </c>
      <c r="D23" s="12">
        <v>4906094</v>
      </c>
      <c r="E23" s="22">
        <f t="shared" si="7"/>
        <v>-6.4676616915422889</v>
      </c>
      <c r="F23" s="22">
        <f t="shared" si="7"/>
        <v>76.525877453896484</v>
      </c>
      <c r="G23" s="22">
        <f t="shared" si="7"/>
        <v>66.030240884755699</v>
      </c>
      <c r="H23" s="11">
        <v>46562</v>
      </c>
      <c r="I23" s="12">
        <v>203104</v>
      </c>
      <c r="J23" s="11">
        <v>20651</v>
      </c>
      <c r="K23" s="12">
        <v>156050</v>
      </c>
      <c r="L23" s="33">
        <f t="shared" si="8"/>
        <v>67213</v>
      </c>
      <c r="M23" s="12">
        <f t="shared" si="8"/>
        <v>359154</v>
      </c>
      <c r="N23" s="34">
        <f t="shared" si="4"/>
        <v>-4.4686089454247027</v>
      </c>
      <c r="O23" s="16">
        <f t="shared" si="4"/>
        <v>-4.9436740348298986</v>
      </c>
      <c r="P23" s="34">
        <f t="shared" si="4"/>
        <v>-5.5824798829553766</v>
      </c>
      <c r="Q23" s="16">
        <f t="shared" si="4"/>
        <v>-10.419058553386911</v>
      </c>
      <c r="R23" s="34">
        <f t="shared" si="4"/>
        <v>-4.813629411431485</v>
      </c>
      <c r="S23" s="16">
        <f t="shared" si="4"/>
        <v>-7.4027952880755521</v>
      </c>
      <c r="T23" s="35">
        <f t="shared" si="0"/>
        <v>4.3620119410678235</v>
      </c>
      <c r="U23" s="36">
        <f t="shared" si="1"/>
        <v>7.556534792503995</v>
      </c>
      <c r="V23" s="37">
        <f t="shared" si="2"/>
        <v>5.3435198547899958</v>
      </c>
      <c r="W23" s="38">
        <f t="shared" si="5"/>
        <v>-0.49728689613008442</v>
      </c>
      <c r="X23" s="39">
        <f t="shared" si="5"/>
        <v>-5.122543638549149</v>
      </c>
      <c r="Y23" s="40">
        <f t="shared" si="5"/>
        <v>-2.720101481582295</v>
      </c>
      <c r="Z23" s="41">
        <f t="shared" si="3"/>
        <v>7.3205690718522716</v>
      </c>
      <c r="AA23" s="16">
        <f t="shared" si="6"/>
        <v>-44.228711457331627</v>
      </c>
    </row>
    <row r="24" spans="1:27" s="30" customFormat="1" ht="21.75" customHeight="1" x14ac:dyDescent="0.2">
      <c r="A24" s="31" t="s">
        <v>38</v>
      </c>
      <c r="B24" s="11">
        <v>352</v>
      </c>
      <c r="C24" s="32">
        <v>7411</v>
      </c>
      <c r="D24" s="12">
        <v>2570735</v>
      </c>
      <c r="E24" s="22">
        <f t="shared" si="7"/>
        <v>-6.3829787234042552</v>
      </c>
      <c r="F24" s="22">
        <f t="shared" si="7"/>
        <v>-50.050549302419626</v>
      </c>
      <c r="G24" s="22">
        <f t="shared" si="7"/>
        <v>-47.601187421194943</v>
      </c>
      <c r="H24" s="11">
        <v>50278</v>
      </c>
      <c r="I24" s="12">
        <v>200364</v>
      </c>
      <c r="J24" s="11">
        <v>19454</v>
      </c>
      <c r="K24" s="12">
        <v>146018</v>
      </c>
      <c r="L24" s="33">
        <f t="shared" si="8"/>
        <v>69732</v>
      </c>
      <c r="M24" s="12">
        <f t="shared" si="8"/>
        <v>346382</v>
      </c>
      <c r="N24" s="34">
        <f t="shared" si="4"/>
        <v>7.9807568403419094</v>
      </c>
      <c r="O24" s="16">
        <f t="shared" si="4"/>
        <v>-1.3490625492358594</v>
      </c>
      <c r="P24" s="34">
        <f t="shared" si="4"/>
        <v>-5.7963294755701904</v>
      </c>
      <c r="Q24" s="16">
        <f t="shared" si="4"/>
        <v>-6.4287087471964117</v>
      </c>
      <c r="R24" s="34">
        <f t="shared" si="4"/>
        <v>3.7477868864654158</v>
      </c>
      <c r="S24" s="16">
        <f t="shared" si="4"/>
        <v>-3.5561346943094048</v>
      </c>
      <c r="T24" s="35">
        <f t="shared" si="0"/>
        <v>3.9851227176896455</v>
      </c>
      <c r="U24" s="36">
        <f t="shared" si="1"/>
        <v>7.5058085740721703</v>
      </c>
      <c r="V24" s="37">
        <f t="shared" si="2"/>
        <v>4.9673320713589169</v>
      </c>
      <c r="W24" s="38">
        <f t="shared" si="5"/>
        <v>-8.640261156321257</v>
      </c>
      <c r="X24" s="39">
        <f t="shared" si="5"/>
        <v>-0.67128941802986952</v>
      </c>
      <c r="Y24" s="40">
        <f t="shared" si="5"/>
        <v>-7.0400745885478395</v>
      </c>
      <c r="Z24" s="41">
        <f t="shared" si="3"/>
        <v>13.474045360568088</v>
      </c>
      <c r="AA24" s="16">
        <f t="shared" si="6"/>
        <v>84.057348934470824</v>
      </c>
    </row>
    <row r="25" spans="1:27" s="30" customFormat="1" ht="21.75" customHeight="1" x14ac:dyDescent="0.2">
      <c r="A25" s="31" t="s">
        <v>39</v>
      </c>
      <c r="B25" s="11">
        <v>349</v>
      </c>
      <c r="C25" s="32">
        <v>7382</v>
      </c>
      <c r="D25" s="12">
        <v>2495550</v>
      </c>
      <c r="E25" s="22">
        <f t="shared" si="7"/>
        <v>-0.85227272727272729</v>
      </c>
      <c r="F25" s="22">
        <f t="shared" si="7"/>
        <v>-0.39131021454594522</v>
      </c>
      <c r="G25" s="22">
        <f t="shared" si="7"/>
        <v>-2.9246499541959792</v>
      </c>
      <c r="H25" s="11">
        <v>51454</v>
      </c>
      <c r="I25" s="12">
        <v>196124</v>
      </c>
      <c r="J25" s="11">
        <v>20358</v>
      </c>
      <c r="K25" s="12">
        <v>147137</v>
      </c>
      <c r="L25" s="33">
        <f t="shared" si="8"/>
        <v>71812</v>
      </c>
      <c r="M25" s="12">
        <f t="shared" si="8"/>
        <v>343261</v>
      </c>
      <c r="N25" s="34">
        <f t="shared" si="4"/>
        <v>2.3389951867616054</v>
      </c>
      <c r="O25" s="16">
        <f t="shared" si="4"/>
        <v>-2.1161486095306543</v>
      </c>
      <c r="P25" s="34">
        <f t="shared" si="4"/>
        <v>4.6468592577361978</v>
      </c>
      <c r="Q25" s="16">
        <f t="shared" si="4"/>
        <v>0.76634387541262039</v>
      </c>
      <c r="R25" s="34">
        <f t="shared" si="4"/>
        <v>2.9828486204325131</v>
      </c>
      <c r="S25" s="16">
        <f t="shared" si="4"/>
        <v>-0.90102834442898305</v>
      </c>
      <c r="T25" s="35">
        <f t="shared" si="0"/>
        <v>3.8116375791969528</v>
      </c>
      <c r="U25" s="36">
        <f t="shared" si="1"/>
        <v>7.227478141271245</v>
      </c>
      <c r="V25" s="37">
        <f t="shared" si="2"/>
        <v>4.7799949869102658</v>
      </c>
      <c r="W25" s="38">
        <f t="shared" si="5"/>
        <v>-4.3533198544327352</v>
      </c>
      <c r="X25" s="39">
        <f t="shared" si="5"/>
        <v>-3.7082005230240109</v>
      </c>
      <c r="Y25" s="40">
        <f t="shared" si="5"/>
        <v>-3.7713823387974363</v>
      </c>
      <c r="Z25" s="41">
        <f t="shared" si="3"/>
        <v>13.754923764300456</v>
      </c>
      <c r="AA25" s="16">
        <f t="shared" si="6"/>
        <v>2.0845885271721074</v>
      </c>
    </row>
    <row r="26" spans="1:27" s="30" customFormat="1" ht="21.75" customHeight="1" x14ac:dyDescent="0.2">
      <c r="A26" s="31" t="s">
        <v>42</v>
      </c>
      <c r="B26" s="11">
        <v>342</v>
      </c>
      <c r="C26" s="32">
        <v>7170</v>
      </c>
      <c r="D26" s="12">
        <v>2439905</v>
      </c>
      <c r="E26" s="22">
        <f t="shared" si="7"/>
        <v>-2.005730659025788</v>
      </c>
      <c r="F26" s="22">
        <f t="shared" si="7"/>
        <v>-2.8718504470333244</v>
      </c>
      <c r="G26" s="22">
        <f t="shared" si="7"/>
        <v>-2.229768988800064</v>
      </c>
      <c r="H26" s="11">
        <v>49000</v>
      </c>
      <c r="I26" s="12">
        <v>198065</v>
      </c>
      <c r="J26" s="11">
        <v>19294</v>
      </c>
      <c r="K26" s="12">
        <v>137740</v>
      </c>
      <c r="L26" s="33">
        <f t="shared" si="8"/>
        <v>68294</v>
      </c>
      <c r="M26" s="12">
        <f t="shared" si="8"/>
        <v>335805</v>
      </c>
      <c r="N26" s="34">
        <f t="shared" si="4"/>
        <v>-4.7693085085707621</v>
      </c>
      <c r="O26" s="16">
        <f t="shared" si="4"/>
        <v>0.98967999836837917</v>
      </c>
      <c r="P26" s="34">
        <f t="shared" si="4"/>
        <v>-5.2264466057569505</v>
      </c>
      <c r="Q26" s="16">
        <f t="shared" si="4"/>
        <v>-6.3865649020980451</v>
      </c>
      <c r="R26" s="34">
        <f t="shared" si="4"/>
        <v>-4.8989026903581578</v>
      </c>
      <c r="S26" s="16">
        <f t="shared" si="4"/>
        <v>-2.172108104328776</v>
      </c>
      <c r="T26" s="35">
        <f t="shared" si="0"/>
        <v>4.0421428571428573</v>
      </c>
      <c r="U26" s="36">
        <f t="shared" si="1"/>
        <v>7.1390069451642999</v>
      </c>
      <c r="V26" s="37">
        <f t="shared" si="2"/>
        <v>4.9170498140393004</v>
      </c>
      <c r="W26" s="38">
        <f t="shared" si="5"/>
        <v>6.0474080537968673</v>
      </c>
      <c r="X26" s="39">
        <f t="shared" si="5"/>
        <v>-1.2240949661507221</v>
      </c>
      <c r="Y26" s="40">
        <f t="shared" si="5"/>
        <v>2.8672588047550502</v>
      </c>
      <c r="Z26" s="41">
        <f t="shared" si="3"/>
        <v>13.763035855904226</v>
      </c>
      <c r="AA26" s="16">
        <f t="shared" si="6"/>
        <v>5.8975911046665323E-2</v>
      </c>
    </row>
    <row r="27" spans="1:27" s="30" customFormat="1" ht="21.75" customHeight="1" x14ac:dyDescent="0.2">
      <c r="A27" s="31" t="s">
        <v>43</v>
      </c>
      <c r="B27" s="11">
        <v>345</v>
      </c>
      <c r="C27" s="32">
        <v>6871</v>
      </c>
      <c r="D27" s="12">
        <v>2326037</v>
      </c>
      <c r="E27" s="22">
        <f t="shared" si="7"/>
        <v>0.8771929824561403</v>
      </c>
      <c r="F27" s="22">
        <f t="shared" si="7"/>
        <v>-4.1701534170153414</v>
      </c>
      <c r="G27" s="22">
        <f t="shared" si="7"/>
        <v>-4.6669030146665547</v>
      </c>
      <c r="H27" s="11">
        <v>43903</v>
      </c>
      <c r="I27" s="12">
        <v>194429</v>
      </c>
      <c r="J27" s="11">
        <v>19390</v>
      </c>
      <c r="K27" s="12">
        <v>130518</v>
      </c>
      <c r="L27" s="33">
        <f t="shared" si="8"/>
        <v>63293</v>
      </c>
      <c r="M27" s="12">
        <f t="shared" si="8"/>
        <v>324947</v>
      </c>
      <c r="N27" s="34">
        <f t="shared" ref="N27:S32" si="9">(H27-H26)*100/H26</f>
        <v>-10.402040816326531</v>
      </c>
      <c r="O27" s="16">
        <f t="shared" si="9"/>
        <v>-1.8357609875545906</v>
      </c>
      <c r="P27" s="34">
        <f t="shared" si="9"/>
        <v>0.49756400953664354</v>
      </c>
      <c r="Q27" s="16">
        <f t="shared" si="9"/>
        <v>-5.2432118484100476</v>
      </c>
      <c r="R27" s="34">
        <f t="shared" si="9"/>
        <v>-7.3227516326470843</v>
      </c>
      <c r="S27" s="16">
        <f t="shared" si="9"/>
        <v>-3.2334241598546773</v>
      </c>
      <c r="T27" s="35">
        <f t="shared" si="0"/>
        <v>4.428603967838189</v>
      </c>
      <c r="U27" s="36">
        <f t="shared" si="1"/>
        <v>6.7312016503352243</v>
      </c>
      <c r="V27" s="37">
        <f t="shared" si="2"/>
        <v>5.1340116600571939</v>
      </c>
      <c r="W27" s="38">
        <f t="shared" ref="W27:Y32" si="10">(T27-T26)*100/T26</f>
        <v>9.5607979320279988</v>
      </c>
      <c r="X27" s="39">
        <f t="shared" si="10"/>
        <v>-5.7123532441064206</v>
      </c>
      <c r="Y27" s="40">
        <f t="shared" si="10"/>
        <v>4.4124394550247965</v>
      </c>
      <c r="Z27" s="41">
        <f t="shared" si="3"/>
        <v>13.969984140407051</v>
      </c>
      <c r="AA27" s="16">
        <f t="shared" si="6"/>
        <v>1.5036528762224097</v>
      </c>
    </row>
    <row r="28" spans="1:27" s="30" customFormat="1" ht="21.75" customHeight="1" x14ac:dyDescent="0.2">
      <c r="A28" s="31" t="s">
        <v>45</v>
      </c>
      <c r="B28" s="11">
        <v>551</v>
      </c>
      <c r="C28" s="32">
        <v>7875</v>
      </c>
      <c r="D28" s="12">
        <v>2529248</v>
      </c>
      <c r="E28" s="22">
        <f t="shared" ref="E28:G32" si="11">(B28-B27)*100/B27</f>
        <v>59.710144927536234</v>
      </c>
      <c r="F28" s="22">
        <f t="shared" si="11"/>
        <v>14.612137971183234</v>
      </c>
      <c r="G28" s="22">
        <f t="shared" si="11"/>
        <v>8.7363614594264831</v>
      </c>
      <c r="H28" s="11">
        <v>54479</v>
      </c>
      <c r="I28" s="12">
        <v>211743</v>
      </c>
      <c r="J28" s="11">
        <v>26926</v>
      </c>
      <c r="K28" s="12">
        <v>164847</v>
      </c>
      <c r="L28" s="33">
        <f t="shared" ref="L28:M32" si="12">H28+J28</f>
        <v>81405</v>
      </c>
      <c r="M28" s="12">
        <f t="shared" si="12"/>
        <v>376590</v>
      </c>
      <c r="N28" s="34">
        <f t="shared" si="9"/>
        <v>24.089469967883744</v>
      </c>
      <c r="O28" s="16">
        <f t="shared" si="9"/>
        <v>8.9050501725565638</v>
      </c>
      <c r="P28" s="34">
        <f t="shared" si="9"/>
        <v>38.86539453326457</v>
      </c>
      <c r="Q28" s="16">
        <f t="shared" si="9"/>
        <v>26.302119247919826</v>
      </c>
      <c r="R28" s="34">
        <f t="shared" si="9"/>
        <v>28.616118686110628</v>
      </c>
      <c r="S28" s="16">
        <f t="shared" si="9"/>
        <v>15.892745586203288</v>
      </c>
      <c r="T28" s="35">
        <f t="shared" si="0"/>
        <v>3.8866902843297417</v>
      </c>
      <c r="U28" s="36">
        <f t="shared" si="1"/>
        <v>6.1222238728366634</v>
      </c>
      <c r="V28" s="37">
        <f t="shared" si="2"/>
        <v>4.6261286161783675</v>
      </c>
      <c r="W28" s="38">
        <f t="shared" si="10"/>
        <v>-12.236670685479718</v>
      </c>
      <c r="X28" s="39">
        <f t="shared" si="10"/>
        <v>-9.0470886051710089</v>
      </c>
      <c r="Y28" s="40">
        <f t="shared" si="10"/>
        <v>-9.8925183172094417</v>
      </c>
      <c r="Z28" s="41">
        <f t="shared" si="3"/>
        <v>14.889405862928429</v>
      </c>
      <c r="AA28" s="16">
        <f t="shared" si="6"/>
        <v>6.5814084918108424</v>
      </c>
    </row>
    <row r="29" spans="1:27" s="30" customFormat="1" ht="21.75" customHeight="1" x14ac:dyDescent="0.2">
      <c r="A29" s="31" t="s">
        <v>49</v>
      </c>
      <c r="B29" s="11">
        <v>685</v>
      </c>
      <c r="C29" s="32">
        <v>8484</v>
      </c>
      <c r="D29" s="12">
        <v>2758869</v>
      </c>
      <c r="E29" s="22">
        <f t="shared" si="11"/>
        <v>24.319419237749546</v>
      </c>
      <c r="F29" s="22">
        <f t="shared" si="11"/>
        <v>7.7333333333333334</v>
      </c>
      <c r="G29" s="22">
        <f t="shared" si="11"/>
        <v>9.0786273232201822</v>
      </c>
      <c r="H29" s="11">
        <v>61124</v>
      </c>
      <c r="I29" s="12">
        <v>218583</v>
      </c>
      <c r="J29" s="11">
        <v>29895</v>
      </c>
      <c r="K29" s="12">
        <v>167487</v>
      </c>
      <c r="L29" s="33">
        <f t="shared" si="12"/>
        <v>91019</v>
      </c>
      <c r="M29" s="12">
        <f t="shared" si="12"/>
        <v>386070</v>
      </c>
      <c r="N29" s="34">
        <f t="shared" si="9"/>
        <v>12.197360450815911</v>
      </c>
      <c r="O29" s="16">
        <f t="shared" si="9"/>
        <v>3.2303311089386662</v>
      </c>
      <c r="P29" s="34">
        <f t="shared" si="9"/>
        <v>11.026517120998292</v>
      </c>
      <c r="Q29" s="16">
        <f t="shared" si="9"/>
        <v>1.6014850133760397</v>
      </c>
      <c r="R29" s="34">
        <f t="shared" si="9"/>
        <v>11.81008537559118</v>
      </c>
      <c r="S29" s="16">
        <f t="shared" si="9"/>
        <v>2.5173265354895245</v>
      </c>
      <c r="T29" s="35">
        <f t="shared" si="0"/>
        <v>3.5760585040246058</v>
      </c>
      <c r="U29" s="36">
        <f t="shared" si="1"/>
        <v>5.6025087807325642</v>
      </c>
      <c r="V29" s="37">
        <f t="shared" si="2"/>
        <v>4.2416418549973081</v>
      </c>
      <c r="W29" s="38">
        <f t="shared" si="10"/>
        <v>-7.9921927805138777</v>
      </c>
      <c r="X29" s="39">
        <f t="shared" si="10"/>
        <v>-8.4889919561744982</v>
      </c>
      <c r="Y29" s="40">
        <f t="shared" si="10"/>
        <v>-8.3111991274181829</v>
      </c>
      <c r="Z29" s="41">
        <f t="shared" si="3"/>
        <v>13.99377788506812</v>
      </c>
      <c r="AA29" s="16">
        <f t="shared" si="6"/>
        <v>-6.0152029308989388</v>
      </c>
    </row>
    <row r="30" spans="1:27" s="30" customFormat="1" ht="21.75" customHeight="1" x14ac:dyDescent="0.2">
      <c r="A30" s="31" t="s">
        <v>50</v>
      </c>
      <c r="B30" s="11">
        <v>738</v>
      </c>
      <c r="C30" s="32">
        <v>8727</v>
      </c>
      <c r="D30" s="12">
        <v>2776037</v>
      </c>
      <c r="E30" s="22">
        <f t="shared" si="11"/>
        <v>7.7372262773722627</v>
      </c>
      <c r="F30" s="22">
        <f t="shared" si="11"/>
        <v>2.8642149929278644</v>
      </c>
      <c r="G30" s="22">
        <f t="shared" si="11"/>
        <v>0.6222839866626505</v>
      </c>
      <c r="H30" s="11">
        <v>47657</v>
      </c>
      <c r="I30" s="12">
        <v>206340</v>
      </c>
      <c r="J30" s="11">
        <v>7538</v>
      </c>
      <c r="K30" s="12">
        <v>53132</v>
      </c>
      <c r="L30" s="33">
        <f t="shared" si="12"/>
        <v>55195</v>
      </c>
      <c r="M30" s="12">
        <f t="shared" si="12"/>
        <v>259472</v>
      </c>
      <c r="N30" s="34">
        <f t="shared" si="9"/>
        <v>-22.032262286499574</v>
      </c>
      <c r="O30" s="16">
        <f t="shared" si="9"/>
        <v>-5.6010760214655306</v>
      </c>
      <c r="P30" s="34">
        <f t="shared" si="9"/>
        <v>-74.785081117243692</v>
      </c>
      <c r="Q30" s="16">
        <f t="shared" si="9"/>
        <v>-68.27694089690543</v>
      </c>
      <c r="R30" s="34">
        <f t="shared" si="9"/>
        <v>-39.358815192432353</v>
      </c>
      <c r="S30" s="16">
        <f t="shared" si="9"/>
        <v>-32.791462688113555</v>
      </c>
      <c r="T30" s="35">
        <f t="shared" si="0"/>
        <v>4.3296892376775711</v>
      </c>
      <c r="U30" s="36">
        <f t="shared" si="1"/>
        <v>7.0485539931016188</v>
      </c>
      <c r="V30" s="37">
        <f t="shared" si="2"/>
        <v>4.7010055258628496</v>
      </c>
      <c r="W30" s="38">
        <f t="shared" si="10"/>
        <v>21.074340165430911</v>
      </c>
      <c r="X30" s="39">
        <f t="shared" si="10"/>
        <v>25.810672842532785</v>
      </c>
      <c r="Y30" s="40">
        <f t="shared" si="10"/>
        <v>10.829855196858272</v>
      </c>
      <c r="Z30" s="41">
        <f t="shared" si="3"/>
        <v>9.3468494836344043</v>
      </c>
      <c r="AA30" s="16">
        <f t="shared" si="6"/>
        <v>-33.207104183010941</v>
      </c>
    </row>
    <row r="31" spans="1:27" s="30" customFormat="1" ht="21.75" customHeight="1" x14ac:dyDescent="0.2">
      <c r="A31" s="31" t="s">
        <v>52</v>
      </c>
      <c r="B31" s="11">
        <v>817</v>
      </c>
      <c r="C31" s="32">
        <v>8908</v>
      </c>
      <c r="D31" s="12">
        <v>3016903</v>
      </c>
      <c r="E31" s="22">
        <f t="shared" si="11"/>
        <v>10.704607046070461</v>
      </c>
      <c r="F31" s="22">
        <f t="shared" si="11"/>
        <v>2.0740231465566632</v>
      </c>
      <c r="G31" s="22">
        <f t="shared" si="11"/>
        <v>8.6766134601231908</v>
      </c>
      <c r="H31" s="11">
        <v>62313</v>
      </c>
      <c r="I31" s="12">
        <v>249506</v>
      </c>
      <c r="J31" s="11">
        <v>16049</v>
      </c>
      <c r="K31" s="12">
        <v>113369</v>
      </c>
      <c r="L31" s="33">
        <f t="shared" si="12"/>
        <v>78362</v>
      </c>
      <c r="M31" s="12">
        <f t="shared" si="12"/>
        <v>362875</v>
      </c>
      <c r="N31" s="34">
        <f t="shared" si="9"/>
        <v>30.753089787439411</v>
      </c>
      <c r="O31" s="16">
        <f t="shared" si="9"/>
        <v>20.919841039061744</v>
      </c>
      <c r="P31" s="34">
        <f t="shared" si="9"/>
        <v>112.9079331387636</v>
      </c>
      <c r="Q31" s="16">
        <f t="shared" si="9"/>
        <v>113.37235564255063</v>
      </c>
      <c r="R31" s="34">
        <f t="shared" si="9"/>
        <v>41.973004801159526</v>
      </c>
      <c r="S31" s="16">
        <f t="shared" si="9"/>
        <v>39.851313436517238</v>
      </c>
      <c r="T31" s="35">
        <f t="shared" si="0"/>
        <v>4.0040761959783673</v>
      </c>
      <c r="U31" s="36">
        <f t="shared" si="1"/>
        <v>7.0639292167736309</v>
      </c>
      <c r="V31" s="37">
        <f t="shared" si="2"/>
        <v>4.63075215027692</v>
      </c>
      <c r="W31" s="38">
        <f t="shared" si="10"/>
        <v>-7.5204714201119289</v>
      </c>
      <c r="X31" s="39">
        <f t="shared" si="10"/>
        <v>0.21813301972375906</v>
      </c>
      <c r="Y31" s="40">
        <f t="shared" si="10"/>
        <v>-1.4944329505555065</v>
      </c>
      <c r="Z31" s="41">
        <f t="shared" si="3"/>
        <v>12.028063215820993</v>
      </c>
      <c r="AA31" s="16">
        <f t="shared" si="6"/>
        <v>28.685748464027178</v>
      </c>
    </row>
    <row r="32" spans="1:27" s="30" customFormat="1" ht="21.75" customHeight="1" x14ac:dyDescent="0.2">
      <c r="A32" s="31" t="s">
        <v>53</v>
      </c>
      <c r="B32" s="11">
        <v>893</v>
      </c>
      <c r="C32" s="32">
        <v>9204</v>
      </c>
      <c r="D32" s="12">
        <v>3100747</v>
      </c>
      <c r="E32" s="22">
        <f t="shared" si="11"/>
        <v>9.3023255813953494</v>
      </c>
      <c r="F32" s="22">
        <f t="shared" si="11"/>
        <v>3.3228558599012126</v>
      </c>
      <c r="G32" s="22">
        <f t="shared" si="11"/>
        <v>2.7791413910225153</v>
      </c>
      <c r="H32" s="11">
        <v>72886</v>
      </c>
      <c r="I32" s="12">
        <v>252676</v>
      </c>
      <c r="J32" s="11">
        <v>31774</v>
      </c>
      <c r="K32" s="12">
        <v>199836</v>
      </c>
      <c r="L32" s="33">
        <f t="shared" si="12"/>
        <v>104660</v>
      </c>
      <c r="M32" s="12">
        <f t="shared" si="12"/>
        <v>452512</v>
      </c>
      <c r="N32" s="34">
        <f t="shared" si="9"/>
        <v>16.967566960345355</v>
      </c>
      <c r="O32" s="16">
        <f t="shared" si="9"/>
        <v>1.2705105288049185</v>
      </c>
      <c r="P32" s="34">
        <f t="shared" si="9"/>
        <v>97.98118262820114</v>
      </c>
      <c r="Q32" s="16">
        <f t="shared" si="9"/>
        <v>76.270409018338341</v>
      </c>
      <c r="R32" s="34">
        <f t="shared" si="9"/>
        <v>33.559633495827057</v>
      </c>
      <c r="S32" s="16">
        <f t="shared" si="9"/>
        <v>24.701894591801583</v>
      </c>
      <c r="T32" s="35">
        <f t="shared" si="0"/>
        <v>3.4667288642537661</v>
      </c>
      <c r="U32" s="36">
        <f t="shared" si="1"/>
        <v>6.2892931327500472</v>
      </c>
      <c r="V32" s="37">
        <f t="shared" si="2"/>
        <v>4.3236384483088095</v>
      </c>
      <c r="W32" s="38">
        <f t="shared" si="10"/>
        <v>-13.420007647814108</v>
      </c>
      <c r="X32" s="39">
        <f t="shared" si="10"/>
        <v>-10.966079362519292</v>
      </c>
      <c r="Y32" s="40">
        <f t="shared" si="10"/>
        <v>-6.6320479265932004</v>
      </c>
      <c r="Z32" s="41">
        <f t="shared" si="3"/>
        <v>14.593644692714369</v>
      </c>
      <c r="AA32" s="16">
        <f t="shared" si="6"/>
        <v>21.329963360341871</v>
      </c>
    </row>
    <row r="33" spans="1:27" s="30" customFormat="1" ht="21.75" customHeight="1" x14ac:dyDescent="0.2">
      <c r="A33" s="31" t="s">
        <v>54</v>
      </c>
      <c r="B33" s="11">
        <v>1113</v>
      </c>
      <c r="C33" s="32">
        <v>10377</v>
      </c>
      <c r="D33" s="12">
        <v>3365944</v>
      </c>
      <c r="E33" s="22">
        <f t="shared" ref="E33:E34" si="13">(B33-B32)*100/B32</f>
        <v>24.636058230683091</v>
      </c>
      <c r="F33" s="22">
        <f t="shared" ref="F33:F34" si="14">(C33-C32)*100/C32</f>
        <v>12.74445893089961</v>
      </c>
      <c r="G33" s="22">
        <f t="shared" ref="G33:G34" si="15">(D33-D32)*100/D32</f>
        <v>8.5526810152521318</v>
      </c>
      <c r="H33" s="11">
        <v>82821</v>
      </c>
      <c r="I33" s="12">
        <v>271395</v>
      </c>
      <c r="J33" s="11">
        <v>38969</v>
      </c>
      <c r="K33" s="12">
        <v>223676</v>
      </c>
      <c r="L33" s="33">
        <f t="shared" ref="L33:L34" si="16">H33+J33</f>
        <v>121790</v>
      </c>
      <c r="M33" s="12">
        <f t="shared" ref="M33:M34" si="17">I33+K33</f>
        <v>495071</v>
      </c>
      <c r="N33" s="34">
        <f t="shared" ref="N33:N34" si="18">(H33-H32)*100/H32</f>
        <v>13.630875613972504</v>
      </c>
      <c r="O33" s="16">
        <f t="shared" ref="O33:O34" si="19">(I33-I32)*100/I32</f>
        <v>7.408301540312495</v>
      </c>
      <c r="P33" s="34">
        <f t="shared" ref="P33:P34" si="20">(J33-J32)*100/J32</f>
        <v>22.644300371372822</v>
      </c>
      <c r="Q33" s="16">
        <f t="shared" ref="Q33:Q34" si="21">(K33-K32)*100/K32</f>
        <v>11.929782421585701</v>
      </c>
      <c r="R33" s="34">
        <f t="shared" ref="R33:R34" si="22">(L33-L32)*100/L32</f>
        <v>16.367284540416588</v>
      </c>
      <c r="S33" s="16">
        <f t="shared" ref="S33:S34" si="23">(M33-M32)*100/M32</f>
        <v>9.405054451594653</v>
      </c>
      <c r="T33" s="35">
        <f t="shared" ref="T33:T34" si="24">I33/H33</f>
        <v>3.2768862969536712</v>
      </c>
      <c r="U33" s="36">
        <f t="shared" ref="U33:U34" si="25">K33/J33</f>
        <v>5.7398444917755143</v>
      </c>
      <c r="V33" s="37">
        <f t="shared" ref="V33:V34" si="26">M33/L33</f>
        <v>4.0649560719270879</v>
      </c>
      <c r="W33" s="38">
        <f t="shared" ref="W33:W34" si="27">(T33-T32)*100/T32</f>
        <v>-5.4761296522957155</v>
      </c>
      <c r="X33" s="39">
        <f t="shared" ref="X33:X34" si="28">(U33-U32)*100/U32</f>
        <v>-8.7362542876783014</v>
      </c>
      <c r="Y33" s="40">
        <f t="shared" ref="Y33:Y34" si="29">(V33-V32)*100/V32</f>
        <v>-5.9829789071032344</v>
      </c>
      <c r="Z33" s="41">
        <f t="shared" ref="Z33:Z34" si="30">(M33/D33)*100</f>
        <v>14.708236381829288</v>
      </c>
      <c r="AA33" s="16">
        <f t="shared" ref="AA33:AA34" si="31">(Z33-Z32)*100/Z32</f>
        <v>0.78521638376002645</v>
      </c>
    </row>
    <row r="34" spans="1:27" s="30" customFormat="1" ht="21.75" customHeight="1" x14ac:dyDescent="0.2">
      <c r="A34" s="42" t="s">
        <v>55</v>
      </c>
      <c r="B34" s="13">
        <v>1310</v>
      </c>
      <c r="C34" s="43">
        <v>11209</v>
      </c>
      <c r="D34" s="14">
        <v>3742671</v>
      </c>
      <c r="E34" s="23">
        <f t="shared" si="13"/>
        <v>17.69991015274034</v>
      </c>
      <c r="F34" s="23">
        <f t="shared" si="14"/>
        <v>8.0177315216343832</v>
      </c>
      <c r="G34" s="23">
        <f t="shared" si="15"/>
        <v>11.192313359937064</v>
      </c>
      <c r="H34" s="13">
        <v>88612</v>
      </c>
      <c r="I34" s="14">
        <v>292566</v>
      </c>
      <c r="J34" s="13">
        <v>43376</v>
      </c>
      <c r="K34" s="14">
        <v>256280</v>
      </c>
      <c r="L34" s="44">
        <f t="shared" si="16"/>
        <v>131988</v>
      </c>
      <c r="M34" s="14">
        <f t="shared" si="17"/>
        <v>548846</v>
      </c>
      <c r="N34" s="45">
        <f t="shared" si="18"/>
        <v>6.9921879716497024</v>
      </c>
      <c r="O34" s="17">
        <f t="shared" si="19"/>
        <v>7.8008069419112367</v>
      </c>
      <c r="P34" s="45">
        <f t="shared" si="20"/>
        <v>11.308989196540841</v>
      </c>
      <c r="Q34" s="17">
        <f t="shared" si="21"/>
        <v>14.576440923478604</v>
      </c>
      <c r="R34" s="45">
        <f t="shared" si="22"/>
        <v>8.373429674029067</v>
      </c>
      <c r="S34" s="17">
        <f t="shared" si="23"/>
        <v>10.862078368557237</v>
      </c>
      <c r="T34" s="46">
        <f t="shared" si="24"/>
        <v>3.3016521464361488</v>
      </c>
      <c r="U34" s="47">
        <f t="shared" si="25"/>
        <v>5.9083364072298048</v>
      </c>
      <c r="V34" s="48">
        <f t="shared" si="26"/>
        <v>4.1583022699033245</v>
      </c>
      <c r="W34" s="49">
        <f t="shared" si="27"/>
        <v>0.75577384254989188</v>
      </c>
      <c r="X34" s="50">
        <f t="shared" si="28"/>
        <v>2.9354787520065844</v>
      </c>
      <c r="Y34" s="51">
        <f t="shared" si="29"/>
        <v>2.2963642490725298</v>
      </c>
      <c r="Z34" s="52">
        <f t="shared" si="30"/>
        <v>14.664553737157233</v>
      </c>
      <c r="AA34" s="17">
        <f t="shared" si="31"/>
        <v>-0.29699444269212899</v>
      </c>
    </row>
    <row r="41" spans="1:27" x14ac:dyDescent="0.2">
      <c r="A41" s="53" t="s">
        <v>46</v>
      </c>
    </row>
    <row r="42" spans="1:27" x14ac:dyDescent="0.2">
      <c r="A42" s="53" t="s">
        <v>56</v>
      </c>
    </row>
  </sheetData>
  <mergeCells count="25">
    <mergeCell ref="A6:A9"/>
    <mergeCell ref="B8:B9"/>
    <mergeCell ref="N8:O8"/>
    <mergeCell ref="R8:S8"/>
    <mergeCell ref="C8:C9"/>
    <mergeCell ref="N7:S7"/>
    <mergeCell ref="H7:I8"/>
    <mergeCell ref="J7:K8"/>
    <mergeCell ref="A1:AA1"/>
    <mergeCell ref="A2:AA2"/>
    <mergeCell ref="A4:AA4"/>
    <mergeCell ref="A3:AA3"/>
    <mergeCell ref="A5:AA5"/>
    <mergeCell ref="W7:Y8"/>
    <mergeCell ref="P8:Q8"/>
    <mergeCell ref="D8:D9"/>
    <mergeCell ref="Z6:AA7"/>
    <mergeCell ref="Z8:Z9"/>
    <mergeCell ref="B6:G7"/>
    <mergeCell ref="E8:G8"/>
    <mergeCell ref="AA8:AA9"/>
    <mergeCell ref="H6:S6"/>
    <mergeCell ref="L7:M8"/>
    <mergeCell ref="T6:Y6"/>
    <mergeCell ref="T7:V8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CAV</vt:lpstr>
      <vt:lpstr>CAV!Titoli_stampa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2025-04-30T11:18:06Z</cp:lastPrinted>
  <dcterms:created xsi:type="dcterms:W3CDTF">1998-12-02T12:24:42Z</dcterms:created>
  <dcterms:modified xsi:type="dcterms:W3CDTF">2025-04-30T13:06:08Z</dcterms:modified>
</cp:coreProperties>
</file>