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Drive condivisi\Turismo\Serena\2024\Dati pubblicati nel portale\Trend Tipologie\"/>
    </mc:Choice>
  </mc:AlternateContent>
  <xr:revisionPtr revIDLastSave="0" documentId="8_{8BD6FB59-C121-47BE-8909-2299DE2C30A9}" xr6:coauthVersionLast="47" xr6:coauthVersionMax="47" xr10:uidLastSave="{00000000-0000-0000-0000-000000000000}"/>
  <bookViews>
    <workbookView xWindow="1536" yWindow="1536" windowWidth="17280" windowHeight="8880" xr2:uid="{00000000-000D-0000-FFFF-FFFF00000000}"/>
  </bookViews>
  <sheets>
    <sheet name="Alberghi 2st" sheetId="1" r:id="rId1"/>
  </sheets>
  <definedNames>
    <definedName name="_xlnm.Print_Titles" localSheetId="0">'Alberghi 2st'!$1:$9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F33" i="1"/>
  <c r="G33" i="1"/>
  <c r="L33" i="1"/>
  <c r="M33" i="1"/>
  <c r="V33" i="1" s="1"/>
  <c r="N33" i="1"/>
  <c r="O33" i="1"/>
  <c r="P33" i="1"/>
  <c r="Q33" i="1"/>
  <c r="R33" i="1"/>
  <c r="S33" i="1"/>
  <c r="T33" i="1"/>
  <c r="W33" i="1" s="1"/>
  <c r="U33" i="1"/>
  <c r="E34" i="1"/>
  <c r="F34" i="1"/>
  <c r="G34" i="1"/>
  <c r="L34" i="1"/>
  <c r="R34" i="1" s="1"/>
  <c r="M34" i="1"/>
  <c r="Z34" i="1" s="1"/>
  <c r="N34" i="1"/>
  <c r="O34" i="1"/>
  <c r="P34" i="1"/>
  <c r="Q34" i="1"/>
  <c r="T34" i="1"/>
  <c r="U34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U32" i="1"/>
  <c r="X32" i="1" s="1"/>
  <c r="T32" i="1"/>
  <c r="W32" i="1" s="1"/>
  <c r="Q32" i="1"/>
  <c r="P32" i="1"/>
  <c r="O32" i="1"/>
  <c r="N32" i="1"/>
  <c r="M32" i="1"/>
  <c r="L32" i="1"/>
  <c r="U31" i="1"/>
  <c r="X31" i="1" s="1"/>
  <c r="T31" i="1"/>
  <c r="W31" i="1" s="1"/>
  <c r="Q31" i="1"/>
  <c r="P31" i="1"/>
  <c r="O31" i="1"/>
  <c r="N31" i="1"/>
  <c r="M31" i="1"/>
  <c r="S31" i="1" s="1"/>
  <c r="L31" i="1"/>
  <c r="R31" i="1" s="1"/>
  <c r="U30" i="1"/>
  <c r="X30" i="1" s="1"/>
  <c r="T30" i="1"/>
  <c r="Q30" i="1"/>
  <c r="P30" i="1"/>
  <c r="O30" i="1"/>
  <c r="N30" i="1"/>
  <c r="M30" i="1"/>
  <c r="S30" i="1" s="1"/>
  <c r="L30" i="1"/>
  <c r="R30" i="1" s="1"/>
  <c r="U29" i="1"/>
  <c r="X29" i="1" s="1"/>
  <c r="T29" i="1"/>
  <c r="W29" i="1" s="1"/>
  <c r="Q29" i="1"/>
  <c r="P29" i="1"/>
  <c r="O29" i="1"/>
  <c r="N29" i="1"/>
  <c r="M29" i="1"/>
  <c r="S29" i="1" s="1"/>
  <c r="L29" i="1"/>
  <c r="R29" i="1" s="1"/>
  <c r="U28" i="1"/>
  <c r="X28" i="1" s="1"/>
  <c r="T28" i="1"/>
  <c r="W28" i="1" s="1"/>
  <c r="Q28" i="1"/>
  <c r="P28" i="1"/>
  <c r="O28" i="1"/>
  <c r="N28" i="1"/>
  <c r="M28" i="1"/>
  <c r="L28" i="1"/>
  <c r="U27" i="1"/>
  <c r="X27" i="1" s="1"/>
  <c r="T27" i="1"/>
  <c r="W27" i="1" s="1"/>
  <c r="Q27" i="1"/>
  <c r="P27" i="1"/>
  <c r="O27" i="1"/>
  <c r="N27" i="1"/>
  <c r="M27" i="1"/>
  <c r="S27" i="1" s="1"/>
  <c r="L27" i="1"/>
  <c r="R27" i="1" s="1"/>
  <c r="U26" i="1"/>
  <c r="X26" i="1" s="1"/>
  <c r="T26" i="1"/>
  <c r="Q26" i="1"/>
  <c r="P26" i="1"/>
  <c r="O26" i="1"/>
  <c r="N26" i="1"/>
  <c r="M26" i="1"/>
  <c r="S26" i="1" s="1"/>
  <c r="L26" i="1"/>
  <c r="R26" i="1" s="1"/>
  <c r="U25" i="1"/>
  <c r="X25" i="1" s="1"/>
  <c r="T25" i="1"/>
  <c r="W25" i="1" s="1"/>
  <c r="Q25" i="1"/>
  <c r="P25" i="1"/>
  <c r="O25" i="1"/>
  <c r="N25" i="1"/>
  <c r="M25" i="1"/>
  <c r="S25" i="1" s="1"/>
  <c r="L25" i="1"/>
  <c r="R25" i="1" s="1"/>
  <c r="U24" i="1"/>
  <c r="X24" i="1" s="1"/>
  <c r="T24" i="1"/>
  <c r="W24" i="1" s="1"/>
  <c r="Q24" i="1"/>
  <c r="P24" i="1"/>
  <c r="O24" i="1"/>
  <c r="N24" i="1"/>
  <c r="M24" i="1"/>
  <c r="L24" i="1"/>
  <c r="U23" i="1"/>
  <c r="X23" i="1" s="1"/>
  <c r="T23" i="1"/>
  <c r="W23" i="1" s="1"/>
  <c r="Q23" i="1"/>
  <c r="P23" i="1"/>
  <c r="O23" i="1"/>
  <c r="N23" i="1"/>
  <c r="M23" i="1"/>
  <c r="S23" i="1" s="1"/>
  <c r="L23" i="1"/>
  <c r="R23" i="1" s="1"/>
  <c r="U22" i="1"/>
  <c r="X22" i="1" s="1"/>
  <c r="T22" i="1"/>
  <c r="Q22" i="1"/>
  <c r="P22" i="1"/>
  <c r="O22" i="1"/>
  <c r="N22" i="1"/>
  <c r="M22" i="1"/>
  <c r="S22" i="1" s="1"/>
  <c r="L22" i="1"/>
  <c r="R22" i="1" s="1"/>
  <c r="U21" i="1"/>
  <c r="X21" i="1" s="1"/>
  <c r="T21" i="1"/>
  <c r="W21" i="1" s="1"/>
  <c r="Q21" i="1"/>
  <c r="P21" i="1"/>
  <c r="O21" i="1"/>
  <c r="N21" i="1"/>
  <c r="M21" i="1"/>
  <c r="S21" i="1" s="1"/>
  <c r="L21" i="1"/>
  <c r="R21" i="1" s="1"/>
  <c r="U20" i="1"/>
  <c r="X20" i="1" s="1"/>
  <c r="T20" i="1"/>
  <c r="W20" i="1" s="1"/>
  <c r="Q20" i="1"/>
  <c r="P20" i="1"/>
  <c r="O20" i="1"/>
  <c r="N20" i="1"/>
  <c r="M20" i="1"/>
  <c r="L20" i="1"/>
  <c r="U19" i="1"/>
  <c r="X19" i="1" s="1"/>
  <c r="T19" i="1"/>
  <c r="W19" i="1" s="1"/>
  <c r="Q19" i="1"/>
  <c r="P19" i="1"/>
  <c r="O19" i="1"/>
  <c r="N19" i="1"/>
  <c r="M19" i="1"/>
  <c r="S19" i="1" s="1"/>
  <c r="L19" i="1"/>
  <c r="R19" i="1" s="1"/>
  <c r="U18" i="1"/>
  <c r="X18" i="1" s="1"/>
  <c r="T18" i="1"/>
  <c r="Q18" i="1"/>
  <c r="P18" i="1"/>
  <c r="O18" i="1"/>
  <c r="N18" i="1"/>
  <c r="M18" i="1"/>
  <c r="S18" i="1" s="1"/>
  <c r="L18" i="1"/>
  <c r="R18" i="1" s="1"/>
  <c r="U17" i="1"/>
  <c r="X17" i="1" s="1"/>
  <c r="T17" i="1"/>
  <c r="W17" i="1" s="1"/>
  <c r="Q17" i="1"/>
  <c r="P17" i="1"/>
  <c r="O17" i="1"/>
  <c r="N17" i="1"/>
  <c r="M17" i="1"/>
  <c r="S17" i="1" s="1"/>
  <c r="L17" i="1"/>
  <c r="R17" i="1" s="1"/>
  <c r="U16" i="1"/>
  <c r="X16" i="1" s="1"/>
  <c r="T16" i="1"/>
  <c r="W16" i="1" s="1"/>
  <c r="Q16" i="1"/>
  <c r="P16" i="1"/>
  <c r="O16" i="1"/>
  <c r="N16" i="1"/>
  <c r="M16" i="1"/>
  <c r="L16" i="1"/>
  <c r="U15" i="1"/>
  <c r="X15" i="1" s="1"/>
  <c r="T15" i="1"/>
  <c r="W15" i="1" s="1"/>
  <c r="Q15" i="1"/>
  <c r="P15" i="1"/>
  <c r="O15" i="1"/>
  <c r="N15" i="1"/>
  <c r="M15" i="1"/>
  <c r="S15" i="1" s="1"/>
  <c r="L15" i="1"/>
  <c r="R15" i="1" s="1"/>
  <c r="U14" i="1"/>
  <c r="X14" i="1" s="1"/>
  <c r="T14" i="1"/>
  <c r="Q14" i="1"/>
  <c r="P14" i="1"/>
  <c r="O14" i="1"/>
  <c r="N14" i="1"/>
  <c r="M14" i="1"/>
  <c r="S14" i="1" s="1"/>
  <c r="L14" i="1"/>
  <c r="R14" i="1" s="1"/>
  <c r="U13" i="1"/>
  <c r="X13" i="1" s="1"/>
  <c r="T13" i="1"/>
  <c r="W13" i="1" s="1"/>
  <c r="Q13" i="1"/>
  <c r="P13" i="1"/>
  <c r="O13" i="1"/>
  <c r="N13" i="1"/>
  <c r="M13" i="1"/>
  <c r="S13" i="1" s="1"/>
  <c r="L13" i="1"/>
  <c r="R13" i="1" s="1"/>
  <c r="U12" i="1"/>
  <c r="X12" i="1" s="1"/>
  <c r="T12" i="1"/>
  <c r="W12" i="1" s="1"/>
  <c r="Q12" i="1"/>
  <c r="P12" i="1"/>
  <c r="O12" i="1"/>
  <c r="N12" i="1"/>
  <c r="M12" i="1"/>
  <c r="L12" i="1"/>
  <c r="U11" i="1"/>
  <c r="X11" i="1" s="1"/>
  <c r="T11" i="1"/>
  <c r="W11" i="1" s="1"/>
  <c r="Q11" i="1"/>
  <c r="P11" i="1"/>
  <c r="O11" i="1"/>
  <c r="N11" i="1"/>
  <c r="M11" i="1"/>
  <c r="S11" i="1" s="1"/>
  <c r="L11" i="1"/>
  <c r="R11" i="1" s="1"/>
  <c r="U10" i="1"/>
  <c r="T10" i="1"/>
  <c r="M10" i="1"/>
  <c r="Z10" i="1" s="1"/>
  <c r="L10" i="1"/>
  <c r="X33" i="1" l="1"/>
  <c r="X34" i="1"/>
  <c r="Z33" i="1"/>
  <c r="W34" i="1"/>
  <c r="S34" i="1"/>
  <c r="V34" i="1"/>
  <c r="Y34" i="1" s="1"/>
  <c r="R12" i="1"/>
  <c r="W14" i="1"/>
  <c r="R16" i="1"/>
  <c r="W18" i="1"/>
  <c r="R20" i="1"/>
  <c r="W22" i="1"/>
  <c r="R24" i="1"/>
  <c r="W26" i="1"/>
  <c r="R28" i="1"/>
  <c r="W30" i="1"/>
  <c r="R32" i="1"/>
  <c r="S12" i="1"/>
  <c r="S16" i="1"/>
  <c r="S20" i="1"/>
  <c r="S24" i="1"/>
  <c r="S28" i="1"/>
  <c r="S32" i="1"/>
  <c r="V10" i="1"/>
  <c r="V11" i="1"/>
  <c r="Y11" i="1" s="1"/>
  <c r="Z11" i="1"/>
  <c r="AA11" i="1" s="1"/>
  <c r="V12" i="1"/>
  <c r="Y12" i="1" s="1"/>
  <c r="Z12" i="1"/>
  <c r="V13" i="1"/>
  <c r="Z13" i="1"/>
  <c r="AA13" i="1" s="1"/>
  <c r="V14" i="1"/>
  <c r="Z14" i="1"/>
  <c r="V15" i="1"/>
  <c r="Z15" i="1"/>
  <c r="AA15" i="1" s="1"/>
  <c r="V16" i="1"/>
  <c r="Y16" i="1" s="1"/>
  <c r="Z16" i="1"/>
  <c r="V17" i="1"/>
  <c r="Z17" i="1"/>
  <c r="AA17" i="1" s="1"/>
  <c r="V18" i="1"/>
  <c r="Y18" i="1" s="1"/>
  <c r="Z18" i="1"/>
  <c r="V19" i="1"/>
  <c r="Z19" i="1"/>
  <c r="AA19" i="1" s="1"/>
  <c r="V20" i="1"/>
  <c r="Z20" i="1"/>
  <c r="V21" i="1"/>
  <c r="Z21" i="1"/>
  <c r="AA21" i="1" s="1"/>
  <c r="V22" i="1"/>
  <c r="Y22" i="1" s="1"/>
  <c r="Z22" i="1"/>
  <c r="V23" i="1"/>
  <c r="Z23" i="1"/>
  <c r="AA23" i="1" s="1"/>
  <c r="V24" i="1"/>
  <c r="Y24" i="1" s="1"/>
  <c r="Z24" i="1"/>
  <c r="V25" i="1"/>
  <c r="Z25" i="1"/>
  <c r="AA25" i="1" s="1"/>
  <c r="V26" i="1"/>
  <c r="Z26" i="1"/>
  <c r="V27" i="1"/>
  <c r="Z27" i="1"/>
  <c r="AA27" i="1" s="1"/>
  <c r="V28" i="1"/>
  <c r="Y28" i="1" s="1"/>
  <c r="Z28" i="1"/>
  <c r="V29" i="1"/>
  <c r="Z29" i="1"/>
  <c r="AA29" i="1" s="1"/>
  <c r="V30" i="1"/>
  <c r="Y30" i="1" s="1"/>
  <c r="Z30" i="1"/>
  <c r="V31" i="1"/>
  <c r="Z31" i="1"/>
  <c r="AA31" i="1" s="1"/>
  <c r="V32" i="1"/>
  <c r="Y33" i="1" s="1"/>
  <c r="Z32" i="1"/>
  <c r="AA33" i="1" l="1"/>
  <c r="AA34" i="1"/>
  <c r="Y32" i="1"/>
  <c r="Y26" i="1"/>
  <c r="Y20" i="1"/>
  <c r="Y14" i="1"/>
  <c r="Y31" i="1"/>
  <c r="Y29" i="1"/>
  <c r="Y27" i="1"/>
  <c r="Y25" i="1"/>
  <c r="Y23" i="1"/>
  <c r="Y21" i="1"/>
  <c r="Y19" i="1"/>
  <c r="Y17" i="1"/>
  <c r="Y15" i="1"/>
  <c r="Y13" i="1"/>
  <c r="AA32" i="1"/>
  <c r="AA30" i="1"/>
  <c r="AA28" i="1"/>
  <c r="AA26" i="1"/>
  <c r="AA24" i="1"/>
  <c r="AA22" i="1"/>
  <c r="AA20" i="1"/>
  <c r="AA18" i="1"/>
  <c r="AA16" i="1"/>
  <c r="AA14" i="1"/>
  <c r="AA12" i="1"/>
</calcChain>
</file>

<file path=xl/sharedStrings.xml><?xml version="1.0" encoding="utf-8"?>
<sst xmlns="http://schemas.openxmlformats.org/spreadsheetml/2006/main" count="68" uniqueCount="55">
  <si>
    <t>ITALIANI</t>
  </si>
  <si>
    <t>STRANIERI</t>
  </si>
  <si>
    <t>TOTALE</t>
  </si>
  <si>
    <t>Arrivi</t>
  </si>
  <si>
    <t>Presenze</t>
  </si>
  <si>
    <t>Esercizi</t>
  </si>
  <si>
    <t>Letti</t>
  </si>
  <si>
    <t>Italiani</t>
  </si>
  <si>
    <t>Stranieri</t>
  </si>
  <si>
    <t>Totale</t>
  </si>
  <si>
    <t>2003</t>
  </si>
  <si>
    <t>2004</t>
  </si>
  <si>
    <t>MOVIMENTO TURISTICO</t>
  </si>
  <si>
    <t>2005</t>
  </si>
  <si>
    <t>2006</t>
  </si>
  <si>
    <t>2000</t>
  </si>
  <si>
    <t>VARIAZIONI %</t>
  </si>
  <si>
    <t>PERMANENZA MEDIA</t>
  </si>
  <si>
    <t>(giorni)</t>
  </si>
  <si>
    <t>ANNO</t>
  </si>
  <si>
    <t>2007</t>
  </si>
  <si>
    <t>2009</t>
  </si>
  <si>
    <t>2010</t>
  </si>
  <si>
    <t>2011</t>
  </si>
  <si>
    <t>2012</t>
  </si>
  <si>
    <t>G.L. NETTE</t>
  </si>
  <si>
    <t>Intera regione</t>
  </si>
  <si>
    <t>TREND ANNUALE E ANALISI DELLA DOMANDA E DELL'OFFERTA TURISTICA</t>
  </si>
  <si>
    <t>Arr</t>
  </si>
  <si>
    <t>Pre</t>
  </si>
  <si>
    <t>ITA</t>
  </si>
  <si>
    <t>STR</t>
  </si>
  <si>
    <t>TOT</t>
  </si>
  <si>
    <t>(%)</t>
  </si>
  <si>
    <r>
      <t>VARIAZIONI %</t>
    </r>
    <r>
      <rPr>
        <sz val="8"/>
        <rFont val="Verdana"/>
        <family val="2"/>
      </rPr>
      <t xml:space="preserve"> </t>
    </r>
  </si>
  <si>
    <t>IUM - Indice di Utilizzo Medio</t>
  </si>
  <si>
    <t>Variazioni      %</t>
  </si>
  <si>
    <r>
      <t>CONSISTENZA RICETTIVA</t>
    </r>
    <r>
      <rPr>
        <sz val="9"/>
        <rFont val="Verdana"/>
        <family val="2"/>
      </rPr>
      <t xml:space="preserve">                                                          </t>
    </r>
    <r>
      <rPr>
        <sz val="8"/>
        <rFont val="Verdana"/>
        <family val="2"/>
      </rPr>
      <t>(al 31 dicembre)</t>
    </r>
  </si>
  <si>
    <t>2013</t>
  </si>
  <si>
    <t>2014</t>
  </si>
  <si>
    <t>2015</t>
  </si>
  <si>
    <t>Esercizi Alberghieri a 2 stelle</t>
  </si>
  <si>
    <t>2016</t>
  </si>
  <si>
    <t>SERVIZIO TURISMO  - STATISTICHE DEL TURISMO</t>
  </si>
  <si>
    <t>2017</t>
  </si>
  <si>
    <t>2018</t>
  </si>
  <si>
    <t>Regione Umbria</t>
  </si>
  <si>
    <t>2019</t>
  </si>
  <si>
    <t>2020</t>
  </si>
  <si>
    <t>N. Es.</t>
  </si>
  <si>
    <t>G.L.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</si>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</sst>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#,##0.00_ ;[Red]\-#,##0.00\ "/>
  </numFmts>
  <fonts count="12" x14ac:knownFonts="1">
    <font>
      <sz val="10"/>
      <name val="Arial"/>
    </font>
    <font>
      <sz val="10"/>
      <name val="Verdana"/>
      <family val="2"/>
    </font>
    <font>
      <sz val="1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name val="Calibri"/>
      <family val="2"/>
    </font>
    <font>
      <i/>
      <sz val="12"/>
      <name val="Verdana"/>
      <family val="2"/>
    </font>
    <font>
      <sz val="18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gray0625">
        <bgColor indexed="47"/>
      </patternFill>
    </fill>
    <fill>
      <patternFill patternType="solid">
        <fgColor indexed="43"/>
        <bgColor indexed="64"/>
      </patternFill>
    </fill>
    <fill>
      <patternFill patternType="gray0625">
        <bgColor indexed="26"/>
      </patternFill>
    </fill>
    <fill>
      <patternFill patternType="gray0625">
        <bgColor indexed="42"/>
      </patternFill>
    </fill>
    <fill>
      <patternFill patternType="gray0625">
        <bgColor indexed="27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6" fontId="4" fillId="0" borderId="4" xfId="0" applyNumberFormat="1" applyFont="1" applyBorder="1" applyAlignment="1">
      <alignment horizontal="right" vertical="center"/>
    </xf>
    <xf numFmtId="166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right" vertic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right" vertical="center"/>
    </xf>
    <xf numFmtId="164" fontId="4" fillId="0" borderId="25" xfId="0" applyNumberFormat="1" applyFont="1" applyBorder="1" applyAlignment="1">
      <alignment horizontal="right" vertical="center"/>
    </xf>
    <xf numFmtId="165" fontId="3" fillId="0" borderId="25" xfId="0" applyNumberFormat="1" applyFont="1" applyBorder="1" applyAlignment="1">
      <alignment horizontal="right" vertical="center"/>
    </xf>
    <xf numFmtId="164" fontId="4" fillId="0" borderId="27" xfId="0" applyNumberFormat="1" applyFont="1" applyBorder="1" applyAlignment="1">
      <alignment horizontal="right" vertical="center"/>
    </xf>
    <xf numFmtId="165" fontId="3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24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/>
    </xf>
    <xf numFmtId="165" fontId="4" fillId="0" borderId="25" xfId="0" applyNumberFormat="1" applyFont="1" applyBorder="1" applyAlignment="1">
      <alignment horizontal="center" vertical="center"/>
    </xf>
    <xf numFmtId="0" fontId="1" fillId="0" borderId="0" xfId="0" applyFont="1"/>
    <xf numFmtId="49" fontId="7" fillId="0" borderId="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/>
    </xf>
    <xf numFmtId="166" fontId="4" fillId="0" borderId="30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164" fontId="4" fillId="0" borderId="0" xfId="0" applyNumberFormat="1" applyFont="1"/>
    <xf numFmtId="49" fontId="7" fillId="0" borderId="3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right" vertical="center"/>
    </xf>
    <xf numFmtId="164" fontId="4" fillId="0" borderId="31" xfId="0" applyNumberFormat="1" applyFont="1" applyBorder="1" applyAlignment="1">
      <alignment horizontal="right" vertical="center"/>
    </xf>
    <xf numFmtId="165" fontId="3" fillId="0" borderId="31" xfId="0" applyNumberFormat="1" applyFont="1" applyBorder="1" applyAlignment="1">
      <alignment horizontal="right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right" vertical="center"/>
    </xf>
    <xf numFmtId="49" fontId="7" fillId="0" borderId="23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right" vertical="center"/>
    </xf>
    <xf numFmtId="164" fontId="4" fillId="0" borderId="32" xfId="0" applyNumberFormat="1" applyFont="1" applyBorder="1" applyAlignment="1">
      <alignment horizontal="right" vertical="center"/>
    </xf>
    <xf numFmtId="165" fontId="3" fillId="0" borderId="32" xfId="0" applyNumberFormat="1" applyFont="1" applyBorder="1" applyAlignment="1">
      <alignment horizontal="right" vertical="center"/>
    </xf>
    <xf numFmtId="165" fontId="3" fillId="0" borderId="24" xfId="0" applyNumberFormat="1" applyFont="1" applyBorder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165" fontId="3" fillId="0" borderId="25" xfId="0" applyNumberFormat="1" applyFont="1" applyBorder="1" applyAlignment="1">
      <alignment horizontal="center" vertical="center"/>
    </xf>
    <xf numFmtId="165" fontId="4" fillId="0" borderId="24" xfId="0" applyNumberFormat="1" applyFont="1" applyBorder="1" applyAlignment="1">
      <alignment horizontal="right" vertical="center"/>
    </xf>
    <xf numFmtId="0" fontId="7" fillId="0" borderId="0" xfId="0" applyFont="1"/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tabSelected="1" workbookViewId="0">
      <selection activeCell="A4" sqref="A4:AA4"/>
    </sheetView>
  </sheetViews>
  <sheetFormatPr defaultColWidth="9.109375" defaultRowHeight="12.6" x14ac:dyDescent="0.2"/>
  <cols>
    <col min="1" max="1" width="7.109375" style="53" customWidth="1"/>
    <col min="2" max="3" width="7.5546875" style="30" customWidth="1"/>
    <col min="4" max="4" width="11.5546875" style="30" customWidth="1"/>
    <col min="5" max="5" width="5.6640625" style="30" bestFit="1" customWidth="1"/>
    <col min="6" max="7" width="6.44140625" style="30" bestFit="1" customWidth="1"/>
    <col min="8" max="13" width="10.109375" style="30" customWidth="1"/>
    <col min="14" max="19" width="6.88671875" style="30" customWidth="1"/>
    <col min="20" max="22" width="6.109375" style="30" customWidth="1"/>
    <col min="23" max="25" width="6.44140625" style="30" bestFit="1" customWidth="1"/>
    <col min="26" max="26" width="6" style="30" customWidth="1"/>
    <col min="27" max="27" width="6.88671875" style="30" customWidth="1"/>
    <col min="28" max="16384" width="9.109375" style="30"/>
  </cols>
  <sheetData>
    <row r="1" spans="1:27" ht="34.5" customHeight="1" x14ac:dyDescent="0.2">
      <c r="A1" s="54" t="s">
        <v>46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27" ht="14.25" customHeight="1" x14ac:dyDescent="0.2">
      <c r="A2" s="55" t="s">
        <v>43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1:27" ht="17.25" customHeight="1" x14ac:dyDescent="0.2">
      <c r="A3" s="60" t="s">
        <v>27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</row>
    <row r="4" spans="1:27" ht="26.25" customHeight="1" x14ac:dyDescent="0.2">
      <c r="A4" s="59" t="s">
        <v>41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</row>
    <row r="5" spans="1:27" ht="26.25" customHeight="1" x14ac:dyDescent="0.2">
      <c r="A5" s="61" t="s">
        <v>26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21.75" customHeight="1" x14ac:dyDescent="0.2">
      <c r="A6" s="65" t="s">
        <v>19</v>
      </c>
      <c r="B6" s="90" t="s">
        <v>37</v>
      </c>
      <c r="C6" s="91"/>
      <c r="D6" s="91"/>
      <c r="E6" s="91"/>
      <c r="F6" s="91"/>
      <c r="G6" s="92"/>
      <c r="H6" s="56" t="s">
        <v>12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8"/>
      <c r="T6" s="62" t="s">
        <v>17</v>
      </c>
      <c r="U6" s="63"/>
      <c r="V6" s="63"/>
      <c r="W6" s="63"/>
      <c r="X6" s="63"/>
      <c r="Y6" s="64"/>
      <c r="Z6" s="70" t="s">
        <v>35</v>
      </c>
      <c r="AA6" s="70"/>
    </row>
    <row r="7" spans="1:27" ht="22.5" customHeight="1" x14ac:dyDescent="0.2">
      <c r="A7" s="66"/>
      <c r="B7" s="93"/>
      <c r="C7" s="94"/>
      <c r="D7" s="94"/>
      <c r="E7" s="94"/>
      <c r="F7" s="94"/>
      <c r="G7" s="95"/>
      <c r="H7" s="86" t="s">
        <v>0</v>
      </c>
      <c r="I7" s="86"/>
      <c r="J7" s="86" t="s">
        <v>1</v>
      </c>
      <c r="K7" s="86"/>
      <c r="L7" s="86" t="s">
        <v>2</v>
      </c>
      <c r="M7" s="86"/>
      <c r="N7" s="87" t="s">
        <v>34</v>
      </c>
      <c r="O7" s="88"/>
      <c r="P7" s="88"/>
      <c r="Q7" s="88"/>
      <c r="R7" s="88"/>
      <c r="S7" s="89"/>
      <c r="T7" s="77" t="s">
        <v>18</v>
      </c>
      <c r="U7" s="77"/>
      <c r="V7" s="77"/>
      <c r="W7" s="78" t="s">
        <v>16</v>
      </c>
      <c r="X7" s="79"/>
      <c r="Y7" s="80"/>
      <c r="Z7" s="70"/>
      <c r="AA7" s="70"/>
    </row>
    <row r="8" spans="1:27" s="1" customFormat="1" ht="21" customHeight="1" x14ac:dyDescent="0.25">
      <c r="A8" s="66"/>
      <c r="B8" s="68" t="s">
        <v>5</v>
      </c>
      <c r="C8" s="75" t="s">
        <v>6</v>
      </c>
      <c r="D8" s="84" t="s">
        <v>25</v>
      </c>
      <c r="E8" s="96" t="s">
        <v>16</v>
      </c>
      <c r="F8" s="97"/>
      <c r="G8" s="98"/>
      <c r="H8" s="86"/>
      <c r="I8" s="86"/>
      <c r="J8" s="86"/>
      <c r="K8" s="86"/>
      <c r="L8" s="86"/>
      <c r="M8" s="86"/>
      <c r="N8" s="74" t="s">
        <v>7</v>
      </c>
      <c r="O8" s="74"/>
      <c r="P8" s="74" t="s">
        <v>8</v>
      </c>
      <c r="Q8" s="74"/>
      <c r="R8" s="74" t="s">
        <v>9</v>
      </c>
      <c r="S8" s="74"/>
      <c r="T8" s="77"/>
      <c r="U8" s="77"/>
      <c r="V8" s="77"/>
      <c r="W8" s="81"/>
      <c r="X8" s="82"/>
      <c r="Y8" s="83"/>
      <c r="Z8" s="71" t="s">
        <v>33</v>
      </c>
      <c r="AA8" s="73" t="s">
        <v>36</v>
      </c>
    </row>
    <row r="9" spans="1:27" s="1" customFormat="1" ht="12" x14ac:dyDescent="0.25">
      <c r="A9" s="67"/>
      <c r="B9" s="69"/>
      <c r="C9" s="76"/>
      <c r="D9" s="85"/>
      <c r="E9" s="13" t="s">
        <v>49</v>
      </c>
      <c r="F9" s="13" t="s">
        <v>6</v>
      </c>
      <c r="G9" s="13" t="s">
        <v>50</v>
      </c>
      <c r="H9" s="2" t="s">
        <v>3</v>
      </c>
      <c r="I9" s="2" t="s">
        <v>4</v>
      </c>
      <c r="J9" s="2" t="s">
        <v>3</v>
      </c>
      <c r="K9" s="2" t="s">
        <v>4</v>
      </c>
      <c r="L9" s="2" t="s">
        <v>3</v>
      </c>
      <c r="M9" s="2" t="s">
        <v>4</v>
      </c>
      <c r="N9" s="2" t="s">
        <v>28</v>
      </c>
      <c r="O9" s="2" t="s">
        <v>29</v>
      </c>
      <c r="P9" s="2" t="s">
        <v>28</v>
      </c>
      <c r="Q9" s="2" t="s">
        <v>29</v>
      </c>
      <c r="R9" s="2" t="s">
        <v>28</v>
      </c>
      <c r="S9" s="2" t="s">
        <v>29</v>
      </c>
      <c r="T9" s="3" t="s">
        <v>30</v>
      </c>
      <c r="U9" s="3" t="s">
        <v>31</v>
      </c>
      <c r="V9" s="3" t="s">
        <v>32</v>
      </c>
      <c r="W9" s="3" t="s">
        <v>30</v>
      </c>
      <c r="X9" s="3" t="s">
        <v>31</v>
      </c>
      <c r="Y9" s="3" t="s">
        <v>32</v>
      </c>
      <c r="Z9" s="72"/>
      <c r="AA9" s="73"/>
    </row>
    <row r="10" spans="1:27" s="36" customFormat="1" ht="21" customHeight="1" x14ac:dyDescent="0.2">
      <c r="A10" s="31" t="s">
        <v>15</v>
      </c>
      <c r="B10" s="4">
        <v>174</v>
      </c>
      <c r="C10" s="32">
        <v>6487</v>
      </c>
      <c r="D10" s="5">
        <v>2115567</v>
      </c>
      <c r="E10" s="21"/>
      <c r="F10" s="21"/>
      <c r="G10" s="21"/>
      <c r="H10" s="4">
        <v>291032</v>
      </c>
      <c r="I10" s="5">
        <v>678067</v>
      </c>
      <c r="J10" s="4">
        <v>96229</v>
      </c>
      <c r="K10" s="5">
        <v>202125</v>
      </c>
      <c r="L10" s="33">
        <f>H10+J10</f>
        <v>387261</v>
      </c>
      <c r="M10" s="5">
        <f>I10+K10</f>
        <v>880192</v>
      </c>
      <c r="N10" s="6"/>
      <c r="O10" s="7"/>
      <c r="P10" s="6"/>
      <c r="Q10" s="7"/>
      <c r="R10" s="34"/>
      <c r="S10" s="7"/>
      <c r="T10" s="8">
        <f t="shared" ref="T10:T32" si="0">I10/H10</f>
        <v>2.3298709420269934</v>
      </c>
      <c r="U10" s="9">
        <f t="shared" ref="U10:U32" si="1">K10/J10</f>
        <v>2.1004582818069397</v>
      </c>
      <c r="V10" s="10">
        <f t="shared" ref="V10:V32" si="2">M10/L10</f>
        <v>2.2728650703272471</v>
      </c>
      <c r="W10" s="15"/>
      <c r="X10" s="16"/>
      <c r="Y10" s="17"/>
      <c r="Z10" s="35">
        <f t="shared" ref="Z10:Z32" si="3">(M10/D10)*100</f>
        <v>41.605489214002681</v>
      </c>
      <c r="AA10" s="7"/>
    </row>
    <row r="11" spans="1:27" s="36" customFormat="1" ht="21" customHeight="1" x14ac:dyDescent="0.2">
      <c r="A11" s="37">
        <v>2001</v>
      </c>
      <c r="B11" s="11">
        <v>167</v>
      </c>
      <c r="C11" s="38">
        <v>6217</v>
      </c>
      <c r="D11" s="12">
        <v>2067728</v>
      </c>
      <c r="E11" s="22">
        <f>(B11-B10)*100/B10</f>
        <v>-4.0229885057471266</v>
      </c>
      <c r="F11" s="22">
        <f>(C11-C10)*100/C10</f>
        <v>-4.1621704948358254</v>
      </c>
      <c r="G11" s="22">
        <f>(D11-D10)*100/D10</f>
        <v>-2.2612850361156136</v>
      </c>
      <c r="H11" s="11">
        <v>267324</v>
      </c>
      <c r="I11" s="12">
        <v>611354</v>
      </c>
      <c r="J11" s="11">
        <v>86007</v>
      </c>
      <c r="K11" s="12">
        <v>199550</v>
      </c>
      <c r="L11" s="39">
        <f>H11+J11</f>
        <v>353331</v>
      </c>
      <c r="M11" s="12">
        <f>I11+K11</f>
        <v>810904</v>
      </c>
      <c r="N11" s="40">
        <f t="shared" ref="N11:S26" si="4">(H11-H10)*100/H10</f>
        <v>-8.1461832375821217</v>
      </c>
      <c r="O11" s="14">
        <f t="shared" si="4"/>
        <v>-9.8387032549880757</v>
      </c>
      <c r="P11" s="40">
        <f t="shared" si="4"/>
        <v>-10.622577393509234</v>
      </c>
      <c r="Q11" s="14">
        <f t="shared" si="4"/>
        <v>-1.2739641311069883</v>
      </c>
      <c r="R11" s="40">
        <f>(L11-L10)*100/L10</f>
        <v>-8.7615329196588352</v>
      </c>
      <c r="S11" s="14">
        <f>(M11-M10)*100/M10</f>
        <v>-7.8719188540682037</v>
      </c>
      <c r="T11" s="24">
        <f t="shared" si="0"/>
        <v>2.2869401924256709</v>
      </c>
      <c r="U11" s="25">
        <f t="shared" si="1"/>
        <v>2.3201599869778042</v>
      </c>
      <c r="V11" s="26">
        <f t="shared" si="2"/>
        <v>2.2950264765899395</v>
      </c>
      <c r="W11" s="41">
        <f t="shared" ref="W11:Y26" si="5">(T11-T10)*100/T10</f>
        <v>-1.8426235044578316</v>
      </c>
      <c r="X11" s="42">
        <f t="shared" si="5"/>
        <v>10.459703345398699</v>
      </c>
      <c r="Y11" s="43">
        <f t="shared" si="5"/>
        <v>0.97504275779563432</v>
      </c>
      <c r="Z11" s="44">
        <f t="shared" si="3"/>
        <v>39.217150418236827</v>
      </c>
      <c r="AA11" s="14">
        <f t="shared" ref="AA11:AA32" si="6">(Z11-Z10)*100/Z10</f>
        <v>-5.7404415640473676</v>
      </c>
    </row>
    <row r="12" spans="1:27" s="36" customFormat="1" ht="21" customHeight="1" x14ac:dyDescent="0.2">
      <c r="A12" s="37">
        <v>2002</v>
      </c>
      <c r="B12" s="11">
        <v>166</v>
      </c>
      <c r="C12" s="38">
        <v>5902</v>
      </c>
      <c r="D12" s="12">
        <v>2000097</v>
      </c>
      <c r="E12" s="22">
        <f t="shared" ref="E12:G27" si="7">(B12-B11)*100/B11</f>
        <v>-0.59880239520958078</v>
      </c>
      <c r="F12" s="22">
        <f t="shared" si="7"/>
        <v>-5.0667524529515839</v>
      </c>
      <c r="G12" s="22">
        <f t="shared" si="7"/>
        <v>-3.2707880340160793</v>
      </c>
      <c r="H12" s="11">
        <v>258165</v>
      </c>
      <c r="I12" s="12">
        <v>571384</v>
      </c>
      <c r="J12" s="11">
        <v>77753</v>
      </c>
      <c r="K12" s="12">
        <v>184173</v>
      </c>
      <c r="L12" s="39">
        <f t="shared" ref="L12:M27" si="8">H12+J12</f>
        <v>335918</v>
      </c>
      <c r="M12" s="12">
        <f t="shared" si="8"/>
        <v>755557</v>
      </c>
      <c r="N12" s="40">
        <f t="shared" si="4"/>
        <v>-3.4261794676123354</v>
      </c>
      <c r="O12" s="14">
        <f t="shared" si="4"/>
        <v>-6.5379469178250247</v>
      </c>
      <c r="P12" s="40">
        <f t="shared" si="4"/>
        <v>-9.5968932761286876</v>
      </c>
      <c r="Q12" s="14">
        <f t="shared" si="4"/>
        <v>-7.7058381358055623</v>
      </c>
      <c r="R12" s="40">
        <f>(L12-L11)*100/L11</f>
        <v>-4.9282400921515519</v>
      </c>
      <c r="S12" s="14">
        <f>(M12-M11)*100/M11</f>
        <v>-6.8253455402859036</v>
      </c>
      <c r="T12" s="24">
        <f t="shared" si="0"/>
        <v>2.2132512153080395</v>
      </c>
      <c r="U12" s="25">
        <f t="shared" si="1"/>
        <v>2.3686931693953932</v>
      </c>
      <c r="V12" s="26">
        <f t="shared" si="2"/>
        <v>2.2492304669591983</v>
      </c>
      <c r="W12" s="41">
        <f t="shared" si="5"/>
        <v>-3.2221645918720916</v>
      </c>
      <c r="X12" s="42">
        <f t="shared" si="5"/>
        <v>2.0918032674465419</v>
      </c>
      <c r="Y12" s="43">
        <f t="shared" si="5"/>
        <v>-1.995445808485276</v>
      </c>
      <c r="Z12" s="44">
        <f t="shared" si="3"/>
        <v>37.776017863133639</v>
      </c>
      <c r="AA12" s="14">
        <f t="shared" si="6"/>
        <v>-3.6747508162475517</v>
      </c>
    </row>
    <row r="13" spans="1:27" s="36" customFormat="1" ht="21" customHeight="1" x14ac:dyDescent="0.2">
      <c r="A13" s="37" t="s">
        <v>10</v>
      </c>
      <c r="B13" s="11">
        <v>165</v>
      </c>
      <c r="C13" s="38">
        <v>5896</v>
      </c>
      <c r="D13" s="12">
        <v>1969493</v>
      </c>
      <c r="E13" s="22">
        <f t="shared" si="7"/>
        <v>-0.60240963855421692</v>
      </c>
      <c r="F13" s="22">
        <f t="shared" si="7"/>
        <v>-0.10166045408336158</v>
      </c>
      <c r="G13" s="22">
        <f t="shared" si="7"/>
        <v>-1.5301257888992383</v>
      </c>
      <c r="H13" s="11">
        <v>239407</v>
      </c>
      <c r="I13" s="12">
        <v>532152</v>
      </c>
      <c r="J13" s="11">
        <v>71631</v>
      </c>
      <c r="K13" s="12">
        <v>177352</v>
      </c>
      <c r="L13" s="39">
        <f t="shared" si="8"/>
        <v>311038</v>
      </c>
      <c r="M13" s="12">
        <f t="shared" si="8"/>
        <v>709504</v>
      </c>
      <c r="N13" s="40">
        <f t="shared" si="4"/>
        <v>-7.2658958418065964</v>
      </c>
      <c r="O13" s="14">
        <f t="shared" si="4"/>
        <v>-6.8661355585735686</v>
      </c>
      <c r="P13" s="40">
        <f t="shared" si="4"/>
        <v>-7.8736511774465292</v>
      </c>
      <c r="Q13" s="14">
        <f t="shared" si="4"/>
        <v>-3.7035830442030049</v>
      </c>
      <c r="R13" s="40">
        <f t="shared" si="4"/>
        <v>-7.4065694604040271</v>
      </c>
      <c r="S13" s="14">
        <f t="shared" si="4"/>
        <v>-6.0952383473384533</v>
      </c>
      <c r="T13" s="24">
        <f t="shared" si="0"/>
        <v>2.2227921489346594</v>
      </c>
      <c r="U13" s="25">
        <f t="shared" si="1"/>
        <v>2.4759112674679957</v>
      </c>
      <c r="V13" s="26">
        <f t="shared" si="2"/>
        <v>2.2810846263157556</v>
      </c>
      <c r="W13" s="41">
        <f t="shared" si="5"/>
        <v>0.43108227211758215</v>
      </c>
      <c r="X13" s="42">
        <f t="shared" si="5"/>
        <v>4.5264663004018306</v>
      </c>
      <c r="Y13" s="43">
        <f t="shared" si="5"/>
        <v>1.4162247855206194</v>
      </c>
      <c r="Z13" s="44">
        <f t="shared" si="3"/>
        <v>36.024702804224233</v>
      </c>
      <c r="AA13" s="14">
        <f t="shared" si="6"/>
        <v>-4.6360499543773992</v>
      </c>
    </row>
    <row r="14" spans="1:27" s="36" customFormat="1" ht="21" customHeight="1" x14ac:dyDescent="0.2">
      <c r="A14" s="37" t="s">
        <v>11</v>
      </c>
      <c r="B14" s="11">
        <v>161</v>
      </c>
      <c r="C14" s="38">
        <v>5758</v>
      </c>
      <c r="D14" s="12">
        <v>1988017</v>
      </c>
      <c r="E14" s="22">
        <f t="shared" si="7"/>
        <v>-2.4242424242424243</v>
      </c>
      <c r="F14" s="22">
        <f t="shared" si="7"/>
        <v>-2.3405698778833108</v>
      </c>
      <c r="G14" s="22">
        <f t="shared" si="7"/>
        <v>0.94054662799004618</v>
      </c>
      <c r="H14" s="11">
        <v>236114</v>
      </c>
      <c r="I14" s="12">
        <v>496316</v>
      </c>
      <c r="J14" s="11">
        <v>70163</v>
      </c>
      <c r="K14" s="12">
        <v>165537</v>
      </c>
      <c r="L14" s="39">
        <f t="shared" si="8"/>
        <v>306277</v>
      </c>
      <c r="M14" s="12">
        <f t="shared" si="8"/>
        <v>661853</v>
      </c>
      <c r="N14" s="40">
        <f t="shared" si="4"/>
        <v>-1.3754819199104453</v>
      </c>
      <c r="O14" s="14">
        <f t="shared" si="4"/>
        <v>-6.7341661780844575</v>
      </c>
      <c r="P14" s="40">
        <f t="shared" si="4"/>
        <v>-2.0493920230067988</v>
      </c>
      <c r="Q14" s="14">
        <f t="shared" si="4"/>
        <v>-6.6618927330957645</v>
      </c>
      <c r="R14" s="40">
        <f t="shared" si="4"/>
        <v>-1.5306811386390087</v>
      </c>
      <c r="S14" s="14">
        <f t="shared" si="4"/>
        <v>-6.7161002615911958</v>
      </c>
      <c r="T14" s="24">
        <f t="shared" si="0"/>
        <v>2.1020185164793279</v>
      </c>
      <c r="U14" s="25">
        <f t="shared" si="1"/>
        <v>2.3593204395479099</v>
      </c>
      <c r="V14" s="26">
        <f t="shared" si="2"/>
        <v>2.1609621355831488</v>
      </c>
      <c r="W14" s="41">
        <f t="shared" si="5"/>
        <v>-5.4334199674592103</v>
      </c>
      <c r="X14" s="42">
        <f t="shared" si="5"/>
        <v>-4.7090067181332405</v>
      </c>
      <c r="Y14" s="43">
        <f t="shared" si="5"/>
        <v>-5.2660251770939368</v>
      </c>
      <c r="Z14" s="44">
        <f t="shared" si="3"/>
        <v>33.292119735394614</v>
      </c>
      <c r="AA14" s="14">
        <f t="shared" si="6"/>
        <v>-7.585303572606291</v>
      </c>
    </row>
    <row r="15" spans="1:27" s="36" customFormat="1" ht="21" customHeight="1" x14ac:dyDescent="0.2">
      <c r="A15" s="37" t="s">
        <v>13</v>
      </c>
      <c r="B15" s="11">
        <v>162</v>
      </c>
      <c r="C15" s="38">
        <v>5757</v>
      </c>
      <c r="D15" s="12">
        <v>1956362</v>
      </c>
      <c r="E15" s="22">
        <f t="shared" si="7"/>
        <v>0.6211180124223602</v>
      </c>
      <c r="F15" s="22">
        <f t="shared" si="7"/>
        <v>-1.736714136853074E-2</v>
      </c>
      <c r="G15" s="22">
        <f t="shared" si="7"/>
        <v>-1.5922902067738858</v>
      </c>
      <c r="H15" s="11">
        <v>218439</v>
      </c>
      <c r="I15" s="12">
        <v>463680</v>
      </c>
      <c r="J15" s="11">
        <v>65385</v>
      </c>
      <c r="K15" s="12">
        <v>152928</v>
      </c>
      <c r="L15" s="39">
        <f t="shared" si="8"/>
        <v>283824</v>
      </c>
      <c r="M15" s="12">
        <f t="shared" si="8"/>
        <v>616608</v>
      </c>
      <c r="N15" s="40">
        <f t="shared" si="4"/>
        <v>-7.4857907620894988</v>
      </c>
      <c r="O15" s="14">
        <f t="shared" si="4"/>
        <v>-6.575649384666221</v>
      </c>
      <c r="P15" s="40">
        <f t="shared" si="4"/>
        <v>-6.8098570471616098</v>
      </c>
      <c r="Q15" s="14">
        <f t="shared" si="4"/>
        <v>-7.6170282172565651</v>
      </c>
      <c r="R15" s="40">
        <f t="shared" si="4"/>
        <v>-7.330945516640166</v>
      </c>
      <c r="S15" s="14">
        <f t="shared" si="4"/>
        <v>-6.8361101332168923</v>
      </c>
      <c r="T15" s="24">
        <f t="shared" si="0"/>
        <v>2.1226978698858718</v>
      </c>
      <c r="U15" s="25">
        <f t="shared" si="1"/>
        <v>2.3388850653819682</v>
      </c>
      <c r="V15" s="26">
        <f t="shared" si="2"/>
        <v>2.1725012683916796</v>
      </c>
      <c r="W15" s="41">
        <f t="shared" si="5"/>
        <v>0.98378550162249678</v>
      </c>
      <c r="X15" s="42">
        <f t="shared" si="5"/>
        <v>-0.86615509378868294</v>
      </c>
      <c r="Y15" s="43">
        <f t="shared" si="5"/>
        <v>0.53398125855717038</v>
      </c>
      <c r="Z15" s="44">
        <f t="shared" si="3"/>
        <v>31.518093277215563</v>
      </c>
      <c r="AA15" s="14">
        <f t="shared" si="6"/>
        <v>-5.3286677816822516</v>
      </c>
    </row>
    <row r="16" spans="1:27" s="36" customFormat="1" ht="21" customHeight="1" x14ac:dyDescent="0.2">
      <c r="A16" s="37" t="s">
        <v>14</v>
      </c>
      <c r="B16" s="11">
        <v>164</v>
      </c>
      <c r="C16" s="38">
        <v>5637</v>
      </c>
      <c r="D16" s="12">
        <v>1957241</v>
      </c>
      <c r="E16" s="22">
        <f t="shared" si="7"/>
        <v>1.2345679012345678</v>
      </c>
      <c r="F16" s="22">
        <f t="shared" si="7"/>
        <v>-2.0844189682126109</v>
      </c>
      <c r="G16" s="22">
        <f t="shared" si="7"/>
        <v>4.4930334978904723E-2</v>
      </c>
      <c r="H16" s="11">
        <v>226362</v>
      </c>
      <c r="I16" s="12">
        <v>484603</v>
      </c>
      <c r="J16" s="11">
        <v>66934</v>
      </c>
      <c r="K16" s="12">
        <v>157327</v>
      </c>
      <c r="L16" s="39">
        <f t="shared" si="8"/>
        <v>293296</v>
      </c>
      <c r="M16" s="12">
        <f t="shared" si="8"/>
        <v>641930</v>
      </c>
      <c r="N16" s="40">
        <f t="shared" si="4"/>
        <v>3.6270995563978961</v>
      </c>
      <c r="O16" s="14">
        <f t="shared" si="4"/>
        <v>4.51237922705314</v>
      </c>
      <c r="P16" s="40">
        <f t="shared" si="4"/>
        <v>2.3690448879712473</v>
      </c>
      <c r="Q16" s="14">
        <f t="shared" si="4"/>
        <v>2.8765170537769409</v>
      </c>
      <c r="R16" s="40">
        <f t="shared" si="4"/>
        <v>3.3372794407802018</v>
      </c>
      <c r="S16" s="14">
        <f t="shared" si="4"/>
        <v>4.1066609580154649</v>
      </c>
      <c r="T16" s="24">
        <f t="shared" si="0"/>
        <v>2.1408319417570087</v>
      </c>
      <c r="U16" s="25">
        <f t="shared" si="1"/>
        <v>2.3504795768966447</v>
      </c>
      <c r="V16" s="26">
        <f t="shared" si="2"/>
        <v>2.1886762860727731</v>
      </c>
      <c r="W16" s="41">
        <f t="shared" si="5"/>
        <v>0.85429359158455764</v>
      </c>
      <c r="X16" s="42">
        <f t="shared" si="5"/>
        <v>0.49572814356241029</v>
      </c>
      <c r="Y16" s="43">
        <f t="shared" si="5"/>
        <v>0.74453432623622939</v>
      </c>
      <c r="Z16" s="44">
        <f t="shared" si="3"/>
        <v>32.797698392788625</v>
      </c>
      <c r="AA16" s="14">
        <f t="shared" si="6"/>
        <v>4.0599064934492377</v>
      </c>
    </row>
    <row r="17" spans="1:27" s="36" customFormat="1" ht="21" customHeight="1" x14ac:dyDescent="0.2">
      <c r="A17" s="37" t="s">
        <v>20</v>
      </c>
      <c r="B17" s="11">
        <v>164</v>
      </c>
      <c r="C17" s="38">
        <v>5671</v>
      </c>
      <c r="D17" s="12">
        <v>1903330</v>
      </c>
      <c r="E17" s="22">
        <f t="shared" si="7"/>
        <v>0</v>
      </c>
      <c r="F17" s="22">
        <f t="shared" si="7"/>
        <v>0.60315770800070956</v>
      </c>
      <c r="G17" s="22">
        <f t="shared" si="7"/>
        <v>-2.7544385183020386</v>
      </c>
      <c r="H17" s="11">
        <v>216214</v>
      </c>
      <c r="I17" s="12">
        <v>474364</v>
      </c>
      <c r="J17" s="11">
        <v>65310</v>
      </c>
      <c r="K17" s="12">
        <v>161203</v>
      </c>
      <c r="L17" s="39">
        <f t="shared" si="8"/>
        <v>281524</v>
      </c>
      <c r="M17" s="12">
        <f t="shared" si="8"/>
        <v>635567</v>
      </c>
      <c r="N17" s="40">
        <f t="shared" si="4"/>
        <v>-4.4830846166759439</v>
      </c>
      <c r="O17" s="14">
        <f t="shared" si="4"/>
        <v>-2.1128635192105705</v>
      </c>
      <c r="P17" s="40">
        <f t="shared" si="4"/>
        <v>-2.4262706546747541</v>
      </c>
      <c r="Q17" s="14">
        <f t="shared" si="4"/>
        <v>2.4636584947275422</v>
      </c>
      <c r="R17" s="40">
        <f t="shared" si="4"/>
        <v>-4.0136926517920459</v>
      </c>
      <c r="S17" s="14">
        <f t="shared" si="4"/>
        <v>-0.99122957331796302</v>
      </c>
      <c r="T17" s="24">
        <f t="shared" si="0"/>
        <v>2.1939559880488777</v>
      </c>
      <c r="U17" s="25">
        <f t="shared" si="1"/>
        <v>2.4682743837084673</v>
      </c>
      <c r="V17" s="26">
        <f t="shared" si="2"/>
        <v>2.2575943791648316</v>
      </c>
      <c r="W17" s="41">
        <f t="shared" si="5"/>
        <v>2.481467379838763</v>
      </c>
      <c r="X17" s="42">
        <f t="shared" si="5"/>
        <v>5.0115222429351194</v>
      </c>
      <c r="Y17" s="43">
        <f t="shared" si="5"/>
        <v>3.148848165925942</v>
      </c>
      <c r="Z17" s="44">
        <f t="shared" si="3"/>
        <v>33.392370214308606</v>
      </c>
      <c r="AA17" s="14">
        <f t="shared" si="6"/>
        <v>1.8131510766338836</v>
      </c>
    </row>
    <row r="18" spans="1:27" s="36" customFormat="1" ht="21" customHeight="1" x14ac:dyDescent="0.2">
      <c r="A18" s="37">
        <v>2008</v>
      </c>
      <c r="B18" s="11">
        <v>160</v>
      </c>
      <c r="C18" s="38">
        <v>5108</v>
      </c>
      <c r="D18" s="12">
        <v>1797152</v>
      </c>
      <c r="E18" s="22">
        <f t="shared" si="7"/>
        <v>-2.4390243902439024</v>
      </c>
      <c r="F18" s="22">
        <f t="shared" si="7"/>
        <v>-9.9277023452653861</v>
      </c>
      <c r="G18" s="22">
        <f t="shared" si="7"/>
        <v>-5.5785386664424985</v>
      </c>
      <c r="H18" s="11">
        <v>161443</v>
      </c>
      <c r="I18" s="12">
        <v>357312</v>
      </c>
      <c r="J18" s="11">
        <v>52235</v>
      </c>
      <c r="K18" s="12">
        <v>129809</v>
      </c>
      <c r="L18" s="39">
        <f t="shared" si="8"/>
        <v>213678</v>
      </c>
      <c r="M18" s="12">
        <f t="shared" si="8"/>
        <v>487121</v>
      </c>
      <c r="N18" s="40">
        <f t="shared" si="4"/>
        <v>-25.331847151433301</v>
      </c>
      <c r="O18" s="14">
        <f t="shared" si="4"/>
        <v>-24.675565599413108</v>
      </c>
      <c r="P18" s="40">
        <f t="shared" si="4"/>
        <v>-20.01990506813658</v>
      </c>
      <c r="Q18" s="14">
        <f t="shared" si="4"/>
        <v>-19.474823669534686</v>
      </c>
      <c r="R18" s="40">
        <f t="shared" si="4"/>
        <v>-24.099543910998708</v>
      </c>
      <c r="S18" s="14">
        <f t="shared" si="4"/>
        <v>-23.356467532140591</v>
      </c>
      <c r="T18" s="24">
        <f t="shared" si="0"/>
        <v>2.2132393476335301</v>
      </c>
      <c r="U18" s="25">
        <f t="shared" si="1"/>
        <v>2.4850961998659904</v>
      </c>
      <c r="V18" s="26">
        <f t="shared" si="2"/>
        <v>2.2796965527569522</v>
      </c>
      <c r="W18" s="41">
        <f t="shared" si="5"/>
        <v>0.87893101273200369</v>
      </c>
      <c r="X18" s="42">
        <f t="shared" si="5"/>
        <v>0.68152131985622688</v>
      </c>
      <c r="Y18" s="43">
        <f t="shared" si="5"/>
        <v>0.97901437902662303</v>
      </c>
      <c r="Z18" s="44">
        <f t="shared" si="3"/>
        <v>27.105164170865905</v>
      </c>
      <c r="AA18" s="14">
        <f t="shared" si="6"/>
        <v>-18.828271258051153</v>
      </c>
    </row>
    <row r="19" spans="1:27" s="36" customFormat="1" ht="21" customHeight="1" x14ac:dyDescent="0.2">
      <c r="A19" s="37" t="s">
        <v>21</v>
      </c>
      <c r="B19" s="11">
        <v>153</v>
      </c>
      <c r="C19" s="38">
        <v>4914</v>
      </c>
      <c r="D19" s="12">
        <v>1724476</v>
      </c>
      <c r="E19" s="22">
        <f t="shared" si="7"/>
        <v>-4.375</v>
      </c>
      <c r="F19" s="22">
        <f t="shared" si="7"/>
        <v>-3.7979639780736099</v>
      </c>
      <c r="G19" s="22">
        <f t="shared" si="7"/>
        <v>-4.0439539894232652</v>
      </c>
      <c r="H19" s="11">
        <v>138841</v>
      </c>
      <c r="I19" s="12">
        <v>309664</v>
      </c>
      <c r="J19" s="11">
        <v>45767</v>
      </c>
      <c r="K19" s="12">
        <v>112782</v>
      </c>
      <c r="L19" s="39">
        <f t="shared" si="8"/>
        <v>184608</v>
      </c>
      <c r="M19" s="12">
        <f t="shared" si="8"/>
        <v>422446</v>
      </c>
      <c r="N19" s="40">
        <f t="shared" si="4"/>
        <v>-13.999987611726739</v>
      </c>
      <c r="O19" s="14">
        <f t="shared" si="4"/>
        <v>-13.335124485043883</v>
      </c>
      <c r="P19" s="40">
        <f t="shared" si="4"/>
        <v>-12.382502153728343</v>
      </c>
      <c r="Q19" s="14">
        <f t="shared" si="4"/>
        <v>-13.116964155027771</v>
      </c>
      <c r="R19" s="40">
        <f t="shared" si="4"/>
        <v>-13.604582596242945</v>
      </c>
      <c r="S19" s="14">
        <f t="shared" si="4"/>
        <v>-13.276988674271896</v>
      </c>
      <c r="T19" s="24">
        <f t="shared" si="0"/>
        <v>2.230349824619529</v>
      </c>
      <c r="U19" s="25">
        <f t="shared" si="1"/>
        <v>2.4642646448314287</v>
      </c>
      <c r="V19" s="26">
        <f t="shared" si="2"/>
        <v>2.2883407002946785</v>
      </c>
      <c r="W19" s="41">
        <f t="shared" si="5"/>
        <v>0.77309654756924395</v>
      </c>
      <c r="X19" s="42">
        <f t="shared" si="5"/>
        <v>-0.83825950221504653</v>
      </c>
      <c r="Y19" s="43">
        <f t="shared" si="5"/>
        <v>0.3791797433422685</v>
      </c>
      <c r="Z19" s="44">
        <f t="shared" si="3"/>
        <v>24.497064615570181</v>
      </c>
      <c r="AA19" s="14">
        <f t="shared" si="6"/>
        <v>-9.6221500037954009</v>
      </c>
    </row>
    <row r="20" spans="1:27" s="36" customFormat="1" ht="21" customHeight="1" x14ac:dyDescent="0.2">
      <c r="A20" s="37" t="s">
        <v>22</v>
      </c>
      <c r="B20" s="11">
        <v>153</v>
      </c>
      <c r="C20" s="38">
        <v>4530</v>
      </c>
      <c r="D20" s="12">
        <v>1647970</v>
      </c>
      <c r="E20" s="22">
        <f t="shared" si="7"/>
        <v>0</v>
      </c>
      <c r="F20" s="22">
        <f t="shared" si="7"/>
        <v>-7.8144078144078142</v>
      </c>
      <c r="G20" s="22">
        <f t="shared" si="7"/>
        <v>-4.4364780953750591</v>
      </c>
      <c r="H20" s="11">
        <v>137749</v>
      </c>
      <c r="I20" s="12">
        <v>294404</v>
      </c>
      <c r="J20" s="11">
        <v>46102</v>
      </c>
      <c r="K20" s="12">
        <v>109705</v>
      </c>
      <c r="L20" s="39">
        <f t="shared" si="8"/>
        <v>183851</v>
      </c>
      <c r="M20" s="12">
        <f t="shared" si="8"/>
        <v>404109</v>
      </c>
      <c r="N20" s="40">
        <f t="shared" si="4"/>
        <v>-0.78651118905798723</v>
      </c>
      <c r="O20" s="14">
        <f t="shared" si="4"/>
        <v>-4.9279218766146533</v>
      </c>
      <c r="P20" s="40">
        <f t="shared" si="4"/>
        <v>0.73196844888238255</v>
      </c>
      <c r="Q20" s="14">
        <f t="shared" si="4"/>
        <v>-2.7282722420244365</v>
      </c>
      <c r="R20" s="40">
        <f t="shared" si="4"/>
        <v>-0.41005806898942626</v>
      </c>
      <c r="S20" s="14">
        <f t="shared" si="4"/>
        <v>-4.340673127452976</v>
      </c>
      <c r="T20" s="24">
        <f t="shared" si="0"/>
        <v>2.137249635206063</v>
      </c>
      <c r="U20" s="25">
        <f t="shared" si="1"/>
        <v>2.3796147672552168</v>
      </c>
      <c r="V20" s="26">
        <f t="shared" si="2"/>
        <v>2.1980244872206298</v>
      </c>
      <c r="W20" s="41">
        <f t="shared" si="5"/>
        <v>-4.1742415645199404</v>
      </c>
      <c r="X20" s="42">
        <f t="shared" si="5"/>
        <v>-3.4350968656616216</v>
      </c>
      <c r="Y20" s="43">
        <f t="shared" si="5"/>
        <v>-3.9467992271613368</v>
      </c>
      <c r="Z20" s="44">
        <f t="shared" si="3"/>
        <v>24.521623573244657</v>
      </c>
      <c r="AA20" s="14">
        <f t="shared" si="6"/>
        <v>0.10025265500122843</v>
      </c>
    </row>
    <row r="21" spans="1:27" s="36" customFormat="1" ht="21" customHeight="1" x14ac:dyDescent="0.2">
      <c r="A21" s="37" t="s">
        <v>23</v>
      </c>
      <c r="B21" s="11">
        <v>150</v>
      </c>
      <c r="C21" s="38">
        <v>4263</v>
      </c>
      <c r="D21" s="12">
        <v>1487365</v>
      </c>
      <c r="E21" s="22">
        <f t="shared" si="7"/>
        <v>-1.9607843137254901</v>
      </c>
      <c r="F21" s="22">
        <f t="shared" si="7"/>
        <v>-5.8940397350993381</v>
      </c>
      <c r="G21" s="22">
        <f t="shared" si="7"/>
        <v>-9.745626437374467</v>
      </c>
      <c r="H21" s="11">
        <v>124466</v>
      </c>
      <c r="I21" s="12">
        <v>253655</v>
      </c>
      <c r="J21" s="11">
        <v>44754</v>
      </c>
      <c r="K21" s="12">
        <v>100157</v>
      </c>
      <c r="L21" s="39">
        <f t="shared" si="8"/>
        <v>169220</v>
      </c>
      <c r="M21" s="12">
        <f t="shared" si="8"/>
        <v>353812</v>
      </c>
      <c r="N21" s="40">
        <f t="shared" si="4"/>
        <v>-9.6429012188836225</v>
      </c>
      <c r="O21" s="14">
        <f t="shared" si="4"/>
        <v>-13.841184223040448</v>
      </c>
      <c r="P21" s="40">
        <f t="shared" si="4"/>
        <v>-2.9239512385579802</v>
      </c>
      <c r="Q21" s="14">
        <f t="shared" si="4"/>
        <v>-8.7033407775397649</v>
      </c>
      <c r="R21" s="40">
        <f t="shared" si="4"/>
        <v>-7.9580747453100606</v>
      </c>
      <c r="S21" s="14">
        <f t="shared" si="4"/>
        <v>-12.446394413388466</v>
      </c>
      <c r="T21" s="24">
        <f t="shared" si="0"/>
        <v>2.0379461057638228</v>
      </c>
      <c r="U21" s="25">
        <f t="shared" si="1"/>
        <v>2.2379452116011977</v>
      </c>
      <c r="V21" s="26">
        <f t="shared" si="2"/>
        <v>2.0908403262025765</v>
      </c>
      <c r="W21" s="41">
        <f t="shared" si="5"/>
        <v>-4.6463233777866959</v>
      </c>
      <c r="X21" s="42">
        <f t="shared" si="5"/>
        <v>-5.9534659812785078</v>
      </c>
      <c r="Y21" s="43">
        <f t="shared" si="5"/>
        <v>-4.8763861204106105</v>
      </c>
      <c r="Z21" s="44">
        <f t="shared" si="3"/>
        <v>23.787839568633121</v>
      </c>
      <c r="AA21" s="14">
        <f t="shared" si="6"/>
        <v>-2.9923956805705223</v>
      </c>
    </row>
    <row r="22" spans="1:27" s="36" customFormat="1" ht="21" customHeight="1" x14ac:dyDescent="0.2">
      <c r="A22" s="37" t="s">
        <v>24</v>
      </c>
      <c r="B22" s="11">
        <v>150</v>
      </c>
      <c r="C22" s="38">
        <v>4277</v>
      </c>
      <c r="D22" s="12">
        <v>1482051</v>
      </c>
      <c r="E22" s="22">
        <f t="shared" si="7"/>
        <v>0</v>
      </c>
      <c r="F22" s="22">
        <f t="shared" si="7"/>
        <v>0.32840722495894908</v>
      </c>
      <c r="G22" s="22">
        <f t="shared" si="7"/>
        <v>-0.35727612253885227</v>
      </c>
      <c r="H22" s="11">
        <v>115792</v>
      </c>
      <c r="I22" s="12">
        <v>236449</v>
      </c>
      <c r="J22" s="11">
        <v>45132</v>
      </c>
      <c r="K22" s="12">
        <v>104294</v>
      </c>
      <c r="L22" s="39">
        <f t="shared" si="8"/>
        <v>160924</v>
      </c>
      <c r="M22" s="12">
        <f t="shared" si="8"/>
        <v>340743</v>
      </c>
      <c r="N22" s="40">
        <f t="shared" si="4"/>
        <v>-6.9689714460173864</v>
      </c>
      <c r="O22" s="14">
        <f t="shared" si="4"/>
        <v>-6.7832291892531194</v>
      </c>
      <c r="P22" s="40">
        <f t="shared" si="4"/>
        <v>0.84461724091701296</v>
      </c>
      <c r="Q22" s="14">
        <f t="shared" si="4"/>
        <v>4.1305150913066484</v>
      </c>
      <c r="R22" s="40">
        <f t="shared" si="4"/>
        <v>-4.9024937950596854</v>
      </c>
      <c r="S22" s="14">
        <f t="shared" si="4"/>
        <v>-3.6937695725413495</v>
      </c>
      <c r="T22" s="24">
        <f t="shared" si="0"/>
        <v>2.0420149924001656</v>
      </c>
      <c r="U22" s="25">
        <f t="shared" si="1"/>
        <v>2.3108659044580344</v>
      </c>
      <c r="V22" s="26">
        <f t="shared" si="2"/>
        <v>2.1174156744798789</v>
      </c>
      <c r="W22" s="41">
        <f t="shared" si="5"/>
        <v>0.1996562433537824</v>
      </c>
      <c r="X22" s="42">
        <f t="shared" si="5"/>
        <v>3.2583770361680839</v>
      </c>
      <c r="Y22" s="43">
        <f t="shared" si="5"/>
        <v>1.2710367187899514</v>
      </c>
      <c r="Z22" s="44">
        <f t="shared" si="3"/>
        <v>22.991314064090911</v>
      </c>
      <c r="AA22" s="14">
        <f t="shared" si="6"/>
        <v>-3.3484566862159104</v>
      </c>
    </row>
    <row r="23" spans="1:27" s="36" customFormat="1" ht="21" customHeight="1" x14ac:dyDescent="0.2">
      <c r="A23" s="37" t="s">
        <v>38</v>
      </c>
      <c r="B23" s="11">
        <v>144</v>
      </c>
      <c r="C23" s="38">
        <v>4182</v>
      </c>
      <c r="D23" s="12">
        <v>1466898</v>
      </c>
      <c r="E23" s="22">
        <f t="shared" si="7"/>
        <v>-4</v>
      </c>
      <c r="F23" s="22">
        <f t="shared" si="7"/>
        <v>-2.2211830722469021</v>
      </c>
      <c r="G23" s="22">
        <f t="shared" si="7"/>
        <v>-1.0224344506363141</v>
      </c>
      <c r="H23" s="11">
        <v>116703</v>
      </c>
      <c r="I23" s="12">
        <v>222880</v>
      </c>
      <c r="J23" s="11">
        <v>45634</v>
      </c>
      <c r="K23" s="12">
        <v>104372</v>
      </c>
      <c r="L23" s="39">
        <f t="shared" si="8"/>
        <v>162337</v>
      </c>
      <c r="M23" s="12">
        <f t="shared" si="8"/>
        <v>327252</v>
      </c>
      <c r="N23" s="40">
        <f t="shared" si="4"/>
        <v>0.78675556169683569</v>
      </c>
      <c r="O23" s="14">
        <f t="shared" si="4"/>
        <v>-5.7386582307389755</v>
      </c>
      <c r="P23" s="40">
        <f t="shared" si="4"/>
        <v>1.1122928299211203</v>
      </c>
      <c r="Q23" s="14">
        <f t="shared" si="4"/>
        <v>7.4788578441712855E-2</v>
      </c>
      <c r="R23" s="40">
        <f t="shared" si="4"/>
        <v>0.87805423678258054</v>
      </c>
      <c r="S23" s="14">
        <f t="shared" si="4"/>
        <v>-3.9592889655840326</v>
      </c>
      <c r="T23" s="24">
        <f t="shared" si="0"/>
        <v>1.9098052320848651</v>
      </c>
      <c r="U23" s="25">
        <f t="shared" si="1"/>
        <v>2.2871543147653064</v>
      </c>
      <c r="V23" s="26">
        <f t="shared" si="2"/>
        <v>2.0158805447926227</v>
      </c>
      <c r="W23" s="41">
        <f t="shared" si="5"/>
        <v>-6.4744754963773499</v>
      </c>
      <c r="X23" s="42">
        <f t="shared" si="5"/>
        <v>-1.026091113594455</v>
      </c>
      <c r="Y23" s="43">
        <f t="shared" si="5"/>
        <v>-4.7952384083582098</v>
      </c>
      <c r="Z23" s="44">
        <f t="shared" si="3"/>
        <v>22.309117607359202</v>
      </c>
      <c r="AA23" s="14">
        <f t="shared" si="6"/>
        <v>-2.9671921092896612</v>
      </c>
    </row>
    <row r="24" spans="1:27" s="36" customFormat="1" ht="21" customHeight="1" x14ac:dyDescent="0.2">
      <c r="A24" s="37" t="s">
        <v>39</v>
      </c>
      <c r="B24" s="11">
        <v>142</v>
      </c>
      <c r="C24" s="38">
        <v>4119</v>
      </c>
      <c r="D24" s="12">
        <v>1414803</v>
      </c>
      <c r="E24" s="22">
        <f t="shared" si="7"/>
        <v>-1.3888888888888888</v>
      </c>
      <c r="F24" s="22">
        <f t="shared" si="7"/>
        <v>-1.5064562410329985</v>
      </c>
      <c r="G24" s="22">
        <f t="shared" si="7"/>
        <v>-3.5513716700138658</v>
      </c>
      <c r="H24" s="11">
        <v>122806</v>
      </c>
      <c r="I24" s="12">
        <v>230319</v>
      </c>
      <c r="J24" s="11">
        <v>44847</v>
      </c>
      <c r="K24" s="12">
        <v>99213</v>
      </c>
      <c r="L24" s="39">
        <f t="shared" si="8"/>
        <v>167653</v>
      </c>
      <c r="M24" s="12">
        <f t="shared" si="8"/>
        <v>329532</v>
      </c>
      <c r="N24" s="40">
        <f t="shared" si="4"/>
        <v>5.2295142369947643</v>
      </c>
      <c r="O24" s="14">
        <f t="shared" si="4"/>
        <v>3.3376704953338119</v>
      </c>
      <c r="P24" s="40">
        <f t="shared" si="4"/>
        <v>-1.7245913134943245</v>
      </c>
      <c r="Q24" s="14">
        <f t="shared" si="4"/>
        <v>-4.9428965622964016</v>
      </c>
      <c r="R24" s="40">
        <f t="shared" si="4"/>
        <v>3.2746693606509916</v>
      </c>
      <c r="S24" s="14">
        <f t="shared" si="4"/>
        <v>0.69671079168347327</v>
      </c>
      <c r="T24" s="24">
        <f t="shared" si="0"/>
        <v>1.8754702538963894</v>
      </c>
      <c r="U24" s="25">
        <f t="shared" si="1"/>
        <v>2.2122550003344705</v>
      </c>
      <c r="V24" s="26">
        <f t="shared" si="2"/>
        <v>1.9655598170029764</v>
      </c>
      <c r="W24" s="41">
        <f t="shared" si="5"/>
        <v>-1.797826166335998</v>
      </c>
      <c r="X24" s="42">
        <f t="shared" si="5"/>
        <v>-3.2747818521603151</v>
      </c>
      <c r="Y24" s="43">
        <f t="shared" si="5"/>
        <v>-2.4962157564164018</v>
      </c>
      <c r="Z24" s="44">
        <f t="shared" si="3"/>
        <v>23.291723299993002</v>
      </c>
      <c r="AA24" s="14">
        <f t="shared" si="6"/>
        <v>4.4045027236293031</v>
      </c>
    </row>
    <row r="25" spans="1:27" s="36" customFormat="1" ht="21" customHeight="1" x14ac:dyDescent="0.2">
      <c r="A25" s="37" t="s">
        <v>40</v>
      </c>
      <c r="B25" s="11">
        <v>132</v>
      </c>
      <c r="C25" s="38">
        <v>3942</v>
      </c>
      <c r="D25" s="12">
        <v>1382404</v>
      </c>
      <c r="E25" s="22">
        <f t="shared" si="7"/>
        <v>-7.042253521126761</v>
      </c>
      <c r="F25" s="22">
        <f t="shared" si="7"/>
        <v>-4.2971595047341591</v>
      </c>
      <c r="G25" s="22">
        <f t="shared" si="7"/>
        <v>-2.2900007986977693</v>
      </c>
      <c r="H25" s="11">
        <v>118352</v>
      </c>
      <c r="I25" s="12">
        <v>218796</v>
      </c>
      <c r="J25" s="11">
        <v>38848</v>
      </c>
      <c r="K25" s="12">
        <v>91895</v>
      </c>
      <c r="L25" s="39">
        <f t="shared" si="8"/>
        <v>157200</v>
      </c>
      <c r="M25" s="12">
        <f t="shared" si="8"/>
        <v>310691</v>
      </c>
      <c r="N25" s="40">
        <f t="shared" si="4"/>
        <v>-3.6268586225428723</v>
      </c>
      <c r="O25" s="14">
        <f t="shared" si="4"/>
        <v>-5.0030609719562866</v>
      </c>
      <c r="P25" s="40">
        <f t="shared" si="4"/>
        <v>-13.376591522286887</v>
      </c>
      <c r="Q25" s="14">
        <f t="shared" si="4"/>
        <v>-7.3760495096408736</v>
      </c>
      <c r="R25" s="40">
        <f t="shared" si="4"/>
        <v>-6.2349018508466889</v>
      </c>
      <c r="S25" s="14">
        <f t="shared" si="4"/>
        <v>-5.7175023973392571</v>
      </c>
      <c r="T25" s="24">
        <f t="shared" si="0"/>
        <v>1.8486886575638772</v>
      </c>
      <c r="U25" s="25">
        <f t="shared" si="1"/>
        <v>2.3655014415156508</v>
      </c>
      <c r="V25" s="26">
        <f t="shared" si="2"/>
        <v>1.9764058524173027</v>
      </c>
      <c r="W25" s="41">
        <f t="shared" si="5"/>
        <v>-1.4279936606230896</v>
      </c>
      <c r="X25" s="42">
        <f t="shared" si="5"/>
        <v>6.9271598960341798</v>
      </c>
      <c r="Y25" s="43">
        <f t="shared" si="5"/>
        <v>0.55180388408957015</v>
      </c>
      <c r="Z25" s="44">
        <f t="shared" si="3"/>
        <v>22.474689019997047</v>
      </c>
      <c r="AA25" s="14">
        <f t="shared" si="6"/>
        <v>-3.5078309555403329</v>
      </c>
    </row>
    <row r="26" spans="1:27" s="36" customFormat="1" ht="21" customHeight="1" x14ac:dyDescent="0.2">
      <c r="A26" s="37" t="s">
        <v>42</v>
      </c>
      <c r="B26" s="11">
        <v>129</v>
      </c>
      <c r="C26" s="38">
        <v>3827</v>
      </c>
      <c r="D26" s="12">
        <v>1317823</v>
      </c>
      <c r="E26" s="22">
        <f t="shared" si="7"/>
        <v>-2.2727272727272729</v>
      </c>
      <c r="F26" s="22">
        <f t="shared" si="7"/>
        <v>-2.9173008625063419</v>
      </c>
      <c r="G26" s="22">
        <f t="shared" si="7"/>
        <v>-4.671644468621329</v>
      </c>
      <c r="H26" s="11">
        <v>112975</v>
      </c>
      <c r="I26" s="12">
        <v>218242</v>
      </c>
      <c r="J26" s="11">
        <v>36096</v>
      </c>
      <c r="K26" s="12">
        <v>81543</v>
      </c>
      <c r="L26" s="39">
        <f t="shared" si="8"/>
        <v>149071</v>
      </c>
      <c r="M26" s="12">
        <f t="shared" si="8"/>
        <v>299785</v>
      </c>
      <c r="N26" s="40">
        <f t="shared" si="4"/>
        <v>-4.5432269839123967</v>
      </c>
      <c r="O26" s="14">
        <f t="shared" si="4"/>
        <v>-0.25320389769465623</v>
      </c>
      <c r="P26" s="40">
        <f t="shared" si="4"/>
        <v>-7.0840197693574956</v>
      </c>
      <c r="Q26" s="14">
        <f t="shared" si="4"/>
        <v>-11.265030741607269</v>
      </c>
      <c r="R26" s="40">
        <f t="shared" si="4"/>
        <v>-5.1711195928753177</v>
      </c>
      <c r="S26" s="14">
        <f t="shared" si="4"/>
        <v>-3.5102400777621496</v>
      </c>
      <c r="T26" s="24">
        <f t="shared" si="0"/>
        <v>1.9317725160433725</v>
      </c>
      <c r="U26" s="25">
        <f t="shared" si="1"/>
        <v>2.2590591755319149</v>
      </c>
      <c r="V26" s="26">
        <f t="shared" si="2"/>
        <v>2.0110215937372127</v>
      </c>
      <c r="W26" s="41">
        <f t="shared" si="5"/>
        <v>4.4942050214653042</v>
      </c>
      <c r="X26" s="42">
        <f t="shared" si="5"/>
        <v>-4.49977599318371</v>
      </c>
      <c r="Y26" s="43">
        <f t="shared" si="5"/>
        <v>1.7514490395569382</v>
      </c>
      <c r="Z26" s="44">
        <f t="shared" si="3"/>
        <v>22.748502644133545</v>
      </c>
      <c r="AA26" s="14">
        <f t="shared" si="6"/>
        <v>1.2183199682668342</v>
      </c>
    </row>
    <row r="27" spans="1:27" s="36" customFormat="1" ht="21" customHeight="1" x14ac:dyDescent="0.2">
      <c r="A27" s="37" t="s">
        <v>44</v>
      </c>
      <c r="B27" s="11">
        <v>130</v>
      </c>
      <c r="C27" s="38">
        <v>3898</v>
      </c>
      <c r="D27" s="12">
        <v>1323786</v>
      </c>
      <c r="E27" s="22">
        <f t="shared" si="7"/>
        <v>0.77519379844961245</v>
      </c>
      <c r="F27" s="22">
        <f t="shared" si="7"/>
        <v>1.8552390906715444</v>
      </c>
      <c r="G27" s="22">
        <f t="shared" si="7"/>
        <v>0.45248868778280543</v>
      </c>
      <c r="H27" s="11">
        <v>100599</v>
      </c>
      <c r="I27" s="12">
        <v>198728</v>
      </c>
      <c r="J27" s="11">
        <v>33607</v>
      </c>
      <c r="K27" s="12">
        <v>76492</v>
      </c>
      <c r="L27" s="39">
        <f t="shared" si="8"/>
        <v>134206</v>
      </c>
      <c r="M27" s="12">
        <f t="shared" si="8"/>
        <v>275220</v>
      </c>
      <c r="N27" s="40">
        <f t="shared" ref="N27:S32" si="9">(H27-H26)*100/H26</f>
        <v>-10.954635981411817</v>
      </c>
      <c r="O27" s="14">
        <f t="shared" si="9"/>
        <v>-8.9414503166209993</v>
      </c>
      <c r="P27" s="40">
        <f t="shared" si="9"/>
        <v>-6.8955008865248226</v>
      </c>
      <c r="Q27" s="14">
        <f t="shared" si="9"/>
        <v>-6.1942778656659678</v>
      </c>
      <c r="R27" s="40">
        <f t="shared" si="9"/>
        <v>-9.9717584238383044</v>
      </c>
      <c r="S27" s="14">
        <f t="shared" si="9"/>
        <v>-8.1942058475240582</v>
      </c>
      <c r="T27" s="24">
        <f t="shared" si="0"/>
        <v>1.9754470720384893</v>
      </c>
      <c r="U27" s="25">
        <f t="shared" si="1"/>
        <v>2.2760734370815605</v>
      </c>
      <c r="V27" s="26">
        <f t="shared" si="2"/>
        <v>2.0507279853359761</v>
      </c>
      <c r="W27" s="41">
        <f t="shared" ref="W27:Y32" si="10">(T27-T26)*100/T26</f>
        <v>2.2608539894009052</v>
      </c>
      <c r="X27" s="42">
        <f t="shared" si="10"/>
        <v>0.75315696613566696</v>
      </c>
      <c r="Y27" s="43">
        <f t="shared" si="10"/>
        <v>1.9744388485145232</v>
      </c>
      <c r="Z27" s="44">
        <f t="shared" si="3"/>
        <v>20.790369440377827</v>
      </c>
      <c r="AA27" s="14">
        <f t="shared" si="6"/>
        <v>-8.6077454608234962</v>
      </c>
    </row>
    <row r="28" spans="1:27" s="36" customFormat="1" ht="21" customHeight="1" x14ac:dyDescent="0.2">
      <c r="A28" s="37" t="s">
        <v>45</v>
      </c>
      <c r="B28" s="11">
        <v>125</v>
      </c>
      <c r="C28" s="38">
        <v>3746</v>
      </c>
      <c r="D28" s="12">
        <v>1294407</v>
      </c>
      <c r="E28" s="22">
        <f t="shared" ref="E28:G32" si="11">(B28-B27)*100/B27</f>
        <v>-3.8461538461538463</v>
      </c>
      <c r="F28" s="22">
        <f t="shared" si="11"/>
        <v>-3.8994356080041048</v>
      </c>
      <c r="G28" s="22">
        <f t="shared" si="11"/>
        <v>-2.219316415190975</v>
      </c>
      <c r="H28" s="11">
        <v>113697</v>
      </c>
      <c r="I28" s="12">
        <v>232885</v>
      </c>
      <c r="J28" s="11">
        <v>35774</v>
      </c>
      <c r="K28" s="12">
        <v>81995</v>
      </c>
      <c r="L28" s="39">
        <f t="shared" ref="L28:M32" si="12">H28+J28</f>
        <v>149471</v>
      </c>
      <c r="M28" s="12">
        <f t="shared" si="12"/>
        <v>314880</v>
      </c>
      <c r="N28" s="40">
        <f t="shared" si="9"/>
        <v>13.020010139265798</v>
      </c>
      <c r="O28" s="14">
        <f t="shared" si="9"/>
        <v>17.187814500221407</v>
      </c>
      <c r="P28" s="40">
        <f t="shared" si="9"/>
        <v>6.4480614157764755</v>
      </c>
      <c r="Q28" s="14">
        <f t="shared" si="9"/>
        <v>7.1942163886419497</v>
      </c>
      <c r="R28" s="40">
        <f t="shared" si="9"/>
        <v>11.374305172645037</v>
      </c>
      <c r="S28" s="14">
        <f t="shared" si="9"/>
        <v>14.410289949858296</v>
      </c>
      <c r="T28" s="24">
        <f t="shared" si="0"/>
        <v>2.0482950297721136</v>
      </c>
      <c r="U28" s="25">
        <f t="shared" si="1"/>
        <v>2.2920277296360485</v>
      </c>
      <c r="V28" s="26">
        <f t="shared" si="2"/>
        <v>2.1066293796120985</v>
      </c>
      <c r="W28" s="41">
        <f t="shared" si="10"/>
        <v>3.6876694275818558</v>
      </c>
      <c r="X28" s="42">
        <f t="shared" si="10"/>
        <v>0.70095684500167066</v>
      </c>
      <c r="Y28" s="43">
        <f t="shared" si="10"/>
        <v>2.7259292639420396</v>
      </c>
      <c r="Z28" s="44">
        <f t="shared" si="3"/>
        <v>24.326197247079165</v>
      </c>
      <c r="AA28" s="14">
        <f t="shared" si="6"/>
        <v>17.007046540665421</v>
      </c>
    </row>
    <row r="29" spans="1:27" s="36" customFormat="1" ht="21" customHeight="1" x14ac:dyDescent="0.2">
      <c r="A29" s="37" t="s">
        <v>47</v>
      </c>
      <c r="B29" s="11">
        <v>117</v>
      </c>
      <c r="C29" s="38">
        <v>3539</v>
      </c>
      <c r="D29" s="12">
        <v>1180146</v>
      </c>
      <c r="E29" s="22">
        <f t="shared" si="11"/>
        <v>-6.4</v>
      </c>
      <c r="F29" s="22">
        <f t="shared" si="11"/>
        <v>-5.5258942872397228</v>
      </c>
      <c r="G29" s="22">
        <f t="shared" si="11"/>
        <v>-8.8272853901439046</v>
      </c>
      <c r="H29" s="11">
        <v>101457</v>
      </c>
      <c r="I29" s="12">
        <v>201186</v>
      </c>
      <c r="J29" s="11">
        <v>31483</v>
      </c>
      <c r="K29" s="12">
        <v>71463</v>
      </c>
      <c r="L29" s="39">
        <f t="shared" si="12"/>
        <v>132940</v>
      </c>
      <c r="M29" s="12">
        <f t="shared" si="12"/>
        <v>272649</v>
      </c>
      <c r="N29" s="40">
        <f t="shared" si="9"/>
        <v>-10.765455552916963</v>
      </c>
      <c r="O29" s="14">
        <f t="shared" si="9"/>
        <v>-13.611439122313588</v>
      </c>
      <c r="P29" s="40">
        <f t="shared" si="9"/>
        <v>-11.994744786716609</v>
      </c>
      <c r="Q29" s="14">
        <f t="shared" si="9"/>
        <v>-12.84468565156412</v>
      </c>
      <c r="R29" s="40">
        <f t="shared" si="9"/>
        <v>-11.059670437743776</v>
      </c>
      <c r="S29" s="14">
        <f t="shared" si="9"/>
        <v>-13.411775914634147</v>
      </c>
      <c r="T29" s="24">
        <f t="shared" si="0"/>
        <v>1.9829681539962742</v>
      </c>
      <c r="U29" s="25">
        <f t="shared" si="1"/>
        <v>2.2698916875774229</v>
      </c>
      <c r="V29" s="26">
        <f t="shared" si="2"/>
        <v>2.0509177072363474</v>
      </c>
      <c r="W29" s="41">
        <f t="shared" si="10"/>
        <v>-3.1893294094018989</v>
      </c>
      <c r="X29" s="42">
        <f t="shared" si="10"/>
        <v>-0.96578421684892146</v>
      </c>
      <c r="Y29" s="43">
        <f t="shared" si="10"/>
        <v>-2.6445882182659743</v>
      </c>
      <c r="Z29" s="44">
        <f t="shared" si="3"/>
        <v>23.102988952214389</v>
      </c>
      <c r="AA29" s="14">
        <f t="shared" si="6"/>
        <v>-5.0283580390340124</v>
      </c>
    </row>
    <row r="30" spans="1:27" s="36" customFormat="1" ht="21" customHeight="1" x14ac:dyDescent="0.2">
      <c r="A30" s="37" t="s">
        <v>48</v>
      </c>
      <c r="B30" s="11">
        <v>112</v>
      </c>
      <c r="C30" s="38">
        <v>3391</v>
      </c>
      <c r="D30" s="12">
        <v>1047551</v>
      </c>
      <c r="E30" s="22">
        <f t="shared" si="11"/>
        <v>-4.2735042735042734</v>
      </c>
      <c r="F30" s="22">
        <f t="shared" si="11"/>
        <v>-4.1819723085617406</v>
      </c>
      <c r="G30" s="22">
        <f t="shared" si="11"/>
        <v>-11.235474254880328</v>
      </c>
      <c r="H30" s="11">
        <v>61297</v>
      </c>
      <c r="I30" s="12">
        <v>134688</v>
      </c>
      <c r="J30" s="11">
        <v>6632</v>
      </c>
      <c r="K30" s="12">
        <v>13510</v>
      </c>
      <c r="L30" s="39">
        <f t="shared" si="12"/>
        <v>67929</v>
      </c>
      <c r="M30" s="12">
        <f t="shared" si="12"/>
        <v>148198</v>
      </c>
      <c r="N30" s="40">
        <f t="shared" si="9"/>
        <v>-39.583271730881066</v>
      </c>
      <c r="O30" s="14">
        <f t="shared" si="9"/>
        <v>-33.052995735289734</v>
      </c>
      <c r="P30" s="40">
        <f t="shared" si="9"/>
        <v>-78.934663151542097</v>
      </c>
      <c r="Q30" s="14">
        <f t="shared" si="9"/>
        <v>-81.095112155940839</v>
      </c>
      <c r="R30" s="40">
        <f t="shared" si="9"/>
        <v>-48.902512411614261</v>
      </c>
      <c r="S30" s="14">
        <f t="shared" si="9"/>
        <v>-45.645133486643999</v>
      </c>
      <c r="T30" s="24">
        <f t="shared" si="0"/>
        <v>2.1973016623978334</v>
      </c>
      <c r="U30" s="25">
        <f t="shared" si="1"/>
        <v>2.0370928829915562</v>
      </c>
      <c r="V30" s="26">
        <f t="shared" si="2"/>
        <v>2.18166026292158</v>
      </c>
      <c r="W30" s="41">
        <f t="shared" si="10"/>
        <v>10.808721661495824</v>
      </c>
      <c r="X30" s="42">
        <f t="shared" si="10"/>
        <v>-10.255943306014077</v>
      </c>
      <c r="Y30" s="43">
        <f t="shared" si="10"/>
        <v>6.3748318727722548</v>
      </c>
      <c r="Z30" s="44">
        <f t="shared" si="3"/>
        <v>14.147091645180044</v>
      </c>
      <c r="AA30" s="14">
        <f t="shared" si="6"/>
        <v>-38.765102323160377</v>
      </c>
    </row>
    <row r="31" spans="1:27" s="36" customFormat="1" ht="21" customHeight="1" x14ac:dyDescent="0.2">
      <c r="A31" s="37" t="s">
        <v>51</v>
      </c>
      <c r="B31" s="11">
        <v>107</v>
      </c>
      <c r="C31" s="38">
        <v>3287</v>
      </c>
      <c r="D31" s="12">
        <v>1093996</v>
      </c>
      <c r="E31" s="22">
        <f t="shared" si="11"/>
        <v>-4.4642857142857144</v>
      </c>
      <c r="F31" s="22">
        <f t="shared" si="11"/>
        <v>-3.0669419050427602</v>
      </c>
      <c r="G31" s="22">
        <f t="shared" si="11"/>
        <v>4.4336743509385226</v>
      </c>
      <c r="H31" s="11">
        <v>86724</v>
      </c>
      <c r="I31" s="12">
        <v>186550</v>
      </c>
      <c r="J31" s="11">
        <v>10864</v>
      </c>
      <c r="K31" s="12">
        <v>28474</v>
      </c>
      <c r="L31" s="39">
        <f t="shared" si="12"/>
        <v>97588</v>
      </c>
      <c r="M31" s="12">
        <f t="shared" si="12"/>
        <v>215024</v>
      </c>
      <c r="N31" s="40">
        <f t="shared" si="9"/>
        <v>41.481638579375826</v>
      </c>
      <c r="O31" s="14">
        <f t="shared" si="9"/>
        <v>38.505286291280591</v>
      </c>
      <c r="P31" s="40">
        <f t="shared" si="9"/>
        <v>63.811821471652593</v>
      </c>
      <c r="Q31" s="14">
        <f t="shared" si="9"/>
        <v>110.76239822353811</v>
      </c>
      <c r="R31" s="40">
        <f t="shared" si="9"/>
        <v>43.661764489393335</v>
      </c>
      <c r="S31" s="14">
        <f t="shared" si="9"/>
        <v>45.09237641533624</v>
      </c>
      <c r="T31" s="24">
        <f t="shared" si="0"/>
        <v>2.151076979844103</v>
      </c>
      <c r="U31" s="25">
        <f t="shared" si="1"/>
        <v>2.6209499263622975</v>
      </c>
      <c r="V31" s="26">
        <f t="shared" si="2"/>
        <v>2.2033856621715784</v>
      </c>
      <c r="W31" s="41">
        <f t="shared" si="10"/>
        <v>-2.1037021609170949</v>
      </c>
      <c r="X31" s="42">
        <f t="shared" si="10"/>
        <v>28.661287280790201</v>
      </c>
      <c r="Y31" s="43">
        <f t="shared" si="10"/>
        <v>0.9958195425398052</v>
      </c>
      <c r="Z31" s="44">
        <f t="shared" si="3"/>
        <v>19.654916471358213</v>
      </c>
      <c r="AA31" s="14">
        <f t="shared" si="6"/>
        <v>38.932559174130333</v>
      </c>
    </row>
    <row r="32" spans="1:27" s="36" customFormat="1" ht="21" customHeight="1" x14ac:dyDescent="0.2">
      <c r="A32" s="37" t="s">
        <v>52</v>
      </c>
      <c r="B32" s="11">
        <v>97</v>
      </c>
      <c r="C32" s="38">
        <v>2958</v>
      </c>
      <c r="D32" s="12">
        <v>1021115</v>
      </c>
      <c r="E32" s="22">
        <f t="shared" si="11"/>
        <v>-9.3457943925233646</v>
      </c>
      <c r="F32" s="22">
        <f t="shared" si="11"/>
        <v>-10.009126863401278</v>
      </c>
      <c r="G32" s="22">
        <f t="shared" si="11"/>
        <v>-6.661907356151211</v>
      </c>
      <c r="H32" s="11">
        <v>102798</v>
      </c>
      <c r="I32" s="12">
        <v>237115</v>
      </c>
      <c r="J32" s="11">
        <v>24573</v>
      </c>
      <c r="K32" s="12">
        <v>62605</v>
      </c>
      <c r="L32" s="39">
        <f t="shared" si="12"/>
        <v>127371</v>
      </c>
      <c r="M32" s="12">
        <f t="shared" si="12"/>
        <v>299720</v>
      </c>
      <c r="N32" s="40">
        <f t="shared" si="9"/>
        <v>18.534661685346617</v>
      </c>
      <c r="O32" s="14">
        <f t="shared" si="9"/>
        <v>27.105333690699545</v>
      </c>
      <c r="P32" s="40">
        <f t="shared" si="9"/>
        <v>126.18740795287187</v>
      </c>
      <c r="Q32" s="14">
        <f t="shared" si="9"/>
        <v>119.86724731333848</v>
      </c>
      <c r="R32" s="40">
        <f t="shared" si="9"/>
        <v>30.51912120342665</v>
      </c>
      <c r="S32" s="14">
        <f t="shared" si="9"/>
        <v>39.389091450256714</v>
      </c>
      <c r="T32" s="24">
        <f t="shared" si="0"/>
        <v>2.3066110235607695</v>
      </c>
      <c r="U32" s="25">
        <f t="shared" si="1"/>
        <v>2.5477149717169252</v>
      </c>
      <c r="V32" s="26">
        <f t="shared" si="2"/>
        <v>2.3531259077812061</v>
      </c>
      <c r="W32" s="41">
        <f t="shared" si="10"/>
        <v>7.2305196501121376</v>
      </c>
      <c r="X32" s="42">
        <f t="shared" si="10"/>
        <v>-2.7942141858092469</v>
      </c>
      <c r="Y32" s="43">
        <f t="shared" si="10"/>
        <v>6.7959163109942855</v>
      </c>
      <c r="Z32" s="44">
        <f t="shared" si="3"/>
        <v>29.352227711863993</v>
      </c>
      <c r="AA32" s="14">
        <f t="shared" si="6"/>
        <v>49.337839998643688</v>
      </c>
    </row>
    <row r="33" spans="1:27" s="36" customFormat="1" ht="21" customHeight="1" x14ac:dyDescent="0.2">
      <c r="A33" s="37" t="s">
        <v>53</v>
      </c>
      <c r="B33" s="11">
        <v>93</v>
      </c>
      <c r="C33" s="38">
        <v>2798</v>
      </c>
      <c r="D33" s="12">
        <v>1009753</v>
      </c>
      <c r="E33" s="22">
        <f t="shared" ref="E33:E34" si="13">(B33-B32)*100/B32</f>
        <v>-4.1237113402061851</v>
      </c>
      <c r="F33" s="22">
        <f t="shared" ref="F33:F34" si="14">(C33-C32)*100/C32</f>
        <v>-5.4090601757944556</v>
      </c>
      <c r="G33" s="22">
        <f t="shared" ref="G33:G34" si="15">(D33-D32)*100/D32</f>
        <v>-1.1127052290878108</v>
      </c>
      <c r="H33" s="11">
        <v>109629</v>
      </c>
      <c r="I33" s="12">
        <v>258787</v>
      </c>
      <c r="J33" s="11">
        <v>29427</v>
      </c>
      <c r="K33" s="12">
        <v>79585</v>
      </c>
      <c r="L33" s="39">
        <f t="shared" ref="L33:L34" si="16">H33+J33</f>
        <v>139056</v>
      </c>
      <c r="M33" s="12">
        <f t="shared" ref="M33:M34" si="17">I33+K33</f>
        <v>338372</v>
      </c>
      <c r="N33" s="40">
        <f t="shared" ref="N33:N34" si="18">(H33-H32)*100/H32</f>
        <v>6.6450709157765715</v>
      </c>
      <c r="O33" s="14">
        <f t="shared" ref="O33:O34" si="19">(I33-I32)*100/I32</f>
        <v>9.1398688400143389</v>
      </c>
      <c r="P33" s="40">
        <f t="shared" ref="P33:P34" si="20">(J33-J32)*100/J32</f>
        <v>19.753387864729582</v>
      </c>
      <c r="Q33" s="14">
        <f t="shared" ref="Q33:Q34" si="21">(K33-K32)*100/K32</f>
        <v>27.122434310358596</v>
      </c>
      <c r="R33" s="40">
        <f t="shared" ref="R33:R34" si="22">(L33-L32)*100/L32</f>
        <v>9.1739877994205905</v>
      </c>
      <c r="S33" s="14">
        <f t="shared" ref="S33:S34" si="23">(M33-M32)*100/M32</f>
        <v>12.896036300547177</v>
      </c>
      <c r="T33" s="24">
        <f t="shared" ref="T33:T34" si="24">I33/H33</f>
        <v>2.3605706519260417</v>
      </c>
      <c r="U33" s="25">
        <f t="shared" ref="U33:U34" si="25">K33/J33</f>
        <v>2.7044890746593264</v>
      </c>
      <c r="V33" s="26">
        <f t="shared" ref="V33:V34" si="26">M33/L33</f>
        <v>2.4333505925670234</v>
      </c>
      <c r="W33" s="41">
        <f t="shared" ref="W33:W34" si="27">(T33-T32)*100/T32</f>
        <v>2.3393466784864914</v>
      </c>
      <c r="X33" s="42">
        <f t="shared" ref="X33:X34" si="28">(U33-U32)*100/U32</f>
        <v>6.1535181400904486</v>
      </c>
      <c r="Y33" s="43">
        <f t="shared" ref="Y33:Y34" si="29">(V33-V32)*100/V32</f>
        <v>3.409281437960205</v>
      </c>
      <c r="Z33" s="44">
        <f t="shared" ref="Z33:Z34" si="30">(M33/D33)*100</f>
        <v>33.510373328923016</v>
      </c>
      <c r="AA33" s="14">
        <f t="shared" ref="AA33:AA34" si="31">(Z33-Z32)*100/Z32</f>
        <v>14.16637148593095</v>
      </c>
    </row>
    <row r="34" spans="1:27" s="36" customFormat="1" ht="21" customHeight="1" x14ac:dyDescent="0.2">
      <c r="A34" s="45" t="s">
        <v>54</v>
      </c>
      <c r="B34" s="18">
        <v>88</v>
      </c>
      <c r="C34" s="46">
        <v>2756</v>
      </c>
      <c r="D34" s="19">
        <v>987643</v>
      </c>
      <c r="E34" s="23">
        <f t="shared" si="13"/>
        <v>-5.376344086021505</v>
      </c>
      <c r="F34" s="23">
        <f t="shared" si="14"/>
        <v>-1.5010721944245891</v>
      </c>
      <c r="G34" s="23">
        <f t="shared" si="15"/>
        <v>-2.1896443981845066</v>
      </c>
      <c r="H34" s="18">
        <v>103374</v>
      </c>
      <c r="I34" s="19">
        <v>246972</v>
      </c>
      <c r="J34" s="18">
        <v>30715</v>
      </c>
      <c r="K34" s="19">
        <v>93322</v>
      </c>
      <c r="L34" s="47">
        <f t="shared" si="16"/>
        <v>134089</v>
      </c>
      <c r="M34" s="19">
        <f t="shared" si="17"/>
        <v>340294</v>
      </c>
      <c r="N34" s="48">
        <f t="shared" si="18"/>
        <v>-5.7056070930137102</v>
      </c>
      <c r="O34" s="20">
        <f t="shared" si="19"/>
        <v>-4.5655307260411071</v>
      </c>
      <c r="P34" s="48">
        <f t="shared" si="20"/>
        <v>4.3769327488361025</v>
      </c>
      <c r="Q34" s="20">
        <f t="shared" si="21"/>
        <v>17.260790349940315</v>
      </c>
      <c r="R34" s="48">
        <f t="shared" si="22"/>
        <v>-3.5719422390979174</v>
      </c>
      <c r="S34" s="20">
        <f t="shared" si="23"/>
        <v>0.56801390185949197</v>
      </c>
      <c r="T34" s="27">
        <f t="shared" si="24"/>
        <v>2.3891113819722563</v>
      </c>
      <c r="U34" s="28">
        <f t="shared" si="25"/>
        <v>3.0383200390688589</v>
      </c>
      <c r="V34" s="29">
        <f t="shared" si="26"/>
        <v>2.5378218944134119</v>
      </c>
      <c r="W34" s="49">
        <f t="shared" si="27"/>
        <v>1.209060615191822</v>
      </c>
      <c r="X34" s="50">
        <f t="shared" si="28"/>
        <v>12.343587095155261</v>
      </c>
      <c r="Y34" s="51">
        <f t="shared" si="29"/>
        <v>4.2933107200215748</v>
      </c>
      <c r="Z34" s="52">
        <f t="shared" si="30"/>
        <v>34.455162442299496</v>
      </c>
      <c r="AA34" s="20">
        <f t="shared" si="31"/>
        <v>2.8193929805044169</v>
      </c>
    </row>
  </sheetData>
  <mergeCells count="25">
    <mergeCell ref="P8:Q8"/>
    <mergeCell ref="D8:D9"/>
    <mergeCell ref="H7:I8"/>
    <mergeCell ref="J7:K8"/>
    <mergeCell ref="L7:M8"/>
    <mergeCell ref="N7:S7"/>
    <mergeCell ref="N8:O8"/>
    <mergeCell ref="B6:G7"/>
    <mergeCell ref="E8:G8"/>
    <mergeCell ref="A1:AA1"/>
    <mergeCell ref="A2:AA2"/>
    <mergeCell ref="H6:S6"/>
    <mergeCell ref="A4:AA4"/>
    <mergeCell ref="A3:AA3"/>
    <mergeCell ref="A5:AA5"/>
    <mergeCell ref="T6:Y6"/>
    <mergeCell ref="A6:A9"/>
    <mergeCell ref="B8:B9"/>
    <mergeCell ref="Z6:AA7"/>
    <mergeCell ref="Z8:Z9"/>
    <mergeCell ref="AA8:AA9"/>
    <mergeCell ref="R8:S8"/>
    <mergeCell ref="C8:C9"/>
    <mergeCell ref="T7:V8"/>
    <mergeCell ref="W7:Y8"/>
  </mergeCells>
  <phoneticPr fontId="0" type="noConversion"/>
  <printOptions horizontalCentered="1"/>
  <pageMargins left="0.39370078740157483" right="0.39370078740157483" top="0.39370078740157483" bottom="0.39370078740157483" header="0" footer="0.39370078740157483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Alberghi 2st</vt:lpstr>
      <vt:lpstr>'Alberghi 2st'!Titoli_stampa</vt:lpstr>
    </vt:vector>
  </TitlesOfParts>
  <Company>Servizio Turismo - statistica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Agriturismo in Umbria</dc:title>
  <dc:subject>Consistenza e Movimento turistico</dc:subject>
  <dc:creator>Serenella Petini</dc:creator>
  <dc:description>Soltanto riepilogo annuale (o periodico fino al completamento dell'anno in corso)</dc:description>
  <cp:lastModifiedBy>Serenella Petini</cp:lastModifiedBy>
  <cp:lastPrinted>2021-02-26T21:26:23Z</cp:lastPrinted>
  <dcterms:created xsi:type="dcterms:W3CDTF">1998-12-02T12:24:42Z</dcterms:created>
  <dcterms:modified xsi:type="dcterms:W3CDTF">2025-04-30T11:08:04Z</dcterms:modified>
</cp:coreProperties>
</file>