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C5AB8F21-694E-4DEF-AB55-FAD21EE252A3}" xr6:coauthVersionLast="47" xr6:coauthVersionMax="47" xr10:uidLastSave="{00000000-0000-0000-0000-000000000000}"/>
  <bookViews>
    <workbookView xWindow="2268" yWindow="1608" windowWidth="17280" windowHeight="8880" xr2:uid="{00000000-000D-0000-FFFF-FFFF00000000}"/>
  </bookViews>
  <sheets>
    <sheet name="Alberghi 1st" sheetId="1" r:id="rId1"/>
  </sheets>
  <definedNames>
    <definedName name="_xlnm.Print_Titles" localSheetId="0">'Alberghi 1st'!$1:$9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R33" i="1"/>
  <c r="T33" i="1"/>
  <c r="W33" i="1" s="1"/>
  <c r="U33" i="1"/>
  <c r="E34" i="1"/>
  <c r="F34" i="1"/>
  <c r="G34" i="1"/>
  <c r="L34" i="1"/>
  <c r="R34" i="1" s="1"/>
  <c r="M34" i="1"/>
  <c r="N34" i="1"/>
  <c r="O34" i="1"/>
  <c r="P34" i="1"/>
  <c r="Q34" i="1"/>
  <c r="T34" i="1"/>
  <c r="U34" i="1"/>
  <c r="U32" i="1"/>
  <c r="T32" i="1"/>
  <c r="W32" i="1" s="1"/>
  <c r="Q32" i="1"/>
  <c r="P32" i="1"/>
  <c r="O32" i="1"/>
  <c r="N32" i="1"/>
  <c r="M32" i="1"/>
  <c r="Z32" i="1" s="1"/>
  <c r="L32" i="1"/>
  <c r="G32" i="1"/>
  <c r="F32" i="1"/>
  <c r="E32" i="1"/>
  <c r="U31" i="1"/>
  <c r="T31" i="1"/>
  <c r="Q31" i="1"/>
  <c r="P31" i="1"/>
  <c r="O31" i="1"/>
  <c r="N31" i="1"/>
  <c r="M31" i="1"/>
  <c r="Z31" i="1" s="1"/>
  <c r="L31" i="1"/>
  <c r="G31" i="1"/>
  <c r="F31" i="1"/>
  <c r="E3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0" i="1"/>
  <c r="G11" i="1"/>
  <c r="S34" i="1" l="1"/>
  <c r="S33" i="1"/>
  <c r="Z33" i="1"/>
  <c r="AA33" i="1" s="1"/>
  <c r="Z34" i="1"/>
  <c r="AA34" i="1" s="1"/>
  <c r="X33" i="1"/>
  <c r="X34" i="1"/>
  <c r="W34" i="1"/>
  <c r="V34" i="1"/>
  <c r="Y34" i="1" s="1"/>
  <c r="V31" i="1"/>
  <c r="X32" i="1"/>
  <c r="S32" i="1"/>
  <c r="AA32" i="1"/>
  <c r="R32" i="1"/>
  <c r="V32" i="1"/>
  <c r="Y33" i="1" s="1"/>
  <c r="O30" i="1"/>
  <c r="N30" i="1"/>
  <c r="U30" i="1"/>
  <c r="X31" i="1" s="1"/>
  <c r="P30" i="1"/>
  <c r="M30" i="1"/>
  <c r="S31" i="1" s="1"/>
  <c r="T30" i="1"/>
  <c r="W31" i="1" s="1"/>
  <c r="U29" i="1"/>
  <c r="M29" i="1"/>
  <c r="F30" i="1"/>
  <c r="O29" i="1"/>
  <c r="N29" i="1"/>
  <c r="F29" i="1"/>
  <c r="G26" i="1"/>
  <c r="G25" i="1"/>
  <c r="Y32" i="1" l="1"/>
  <c r="G27" i="1"/>
  <c r="G28" i="1"/>
  <c r="G29" i="1"/>
  <c r="F22" i="1"/>
  <c r="N25" i="1"/>
  <c r="U23" i="1"/>
  <c r="N21" i="1"/>
  <c r="L14" i="1"/>
  <c r="L18" i="1"/>
  <c r="L20" i="1"/>
  <c r="U25" i="1"/>
  <c r="L13" i="1"/>
  <c r="Q24" i="1"/>
  <c r="T12" i="1"/>
  <c r="N17" i="1"/>
  <c r="M12" i="1"/>
  <c r="Z12" i="1" s="1"/>
  <c r="M16" i="1"/>
  <c r="Z16" i="1" s="1"/>
  <c r="M20" i="1"/>
  <c r="Z20" i="1" s="1"/>
  <c r="F11" i="1"/>
  <c r="N14" i="1"/>
  <c r="F24" i="1"/>
  <c r="T25" i="1"/>
  <c r="U18" i="1"/>
  <c r="O13" i="1"/>
  <c r="O24" i="1"/>
  <c r="T18" i="1"/>
  <c r="P15" i="1"/>
  <c r="P18" i="1"/>
  <c r="P21" i="1"/>
  <c r="F23" i="1"/>
  <c r="Q16" i="1"/>
  <c r="L27" i="1"/>
  <c r="P28" i="1"/>
  <c r="M10" i="1"/>
  <c r="Z10" i="1" s="1"/>
  <c r="U27" i="1"/>
  <c r="P14" i="1"/>
  <c r="E16" i="1"/>
  <c r="E20" i="1"/>
  <c r="N26" i="1"/>
  <c r="M23" i="1"/>
  <c r="Z23" i="1" s="1"/>
  <c r="U26" i="1"/>
  <c r="E23" i="1"/>
  <c r="T16" i="1"/>
  <c r="L22" i="1"/>
  <c r="U24" i="1"/>
  <c r="Q11" i="1"/>
  <c r="E11" i="1"/>
  <c r="P13" i="1"/>
  <c r="E22" i="1"/>
  <c r="O12" i="1"/>
  <c r="Q27" i="1"/>
  <c r="U19" i="1"/>
  <c r="P29" i="1"/>
  <c r="P27" i="1"/>
  <c r="U17" i="1"/>
  <c r="N15" i="1"/>
  <c r="F19" i="1"/>
  <c r="E28" i="1"/>
  <c r="E29" i="1"/>
  <c r="Q26" i="1"/>
  <c r="F12" i="1"/>
  <c r="Q12" i="1"/>
  <c r="P17" i="1"/>
  <c r="Q17" i="1"/>
  <c r="E24" i="1"/>
  <c r="T23" i="1"/>
  <c r="L21" i="1"/>
  <c r="M24" i="1"/>
  <c r="Z24" i="1" s="1"/>
  <c r="E15" i="1"/>
  <c r="T17" i="1"/>
  <c r="M19" i="1"/>
  <c r="Z19" i="1" s="1"/>
  <c r="X30" i="1"/>
  <c r="Z29" i="1"/>
  <c r="S30" i="1"/>
  <c r="Z30" i="1"/>
  <c r="AA31" i="1" s="1"/>
  <c r="E30" i="1"/>
  <c r="L29" i="1"/>
  <c r="T29" i="1"/>
  <c r="Q29" i="1"/>
  <c r="L30" i="1"/>
  <c r="Q30" i="1"/>
  <c r="N13" i="1"/>
  <c r="M25" i="1"/>
  <c r="Z25" i="1" s="1"/>
  <c r="N27" i="1"/>
  <c r="U12" i="1"/>
  <c r="O20" i="1"/>
  <c r="E18" i="1"/>
  <c r="N16" i="1"/>
  <c r="U16" i="1"/>
  <c r="L24" i="1"/>
  <c r="L25" i="1"/>
  <c r="O19" i="1"/>
  <c r="O11" i="1"/>
  <c r="O17" i="1"/>
  <c r="F15" i="1"/>
  <c r="E17" i="1"/>
  <c r="F18" i="1"/>
  <c r="O14" i="1"/>
  <c r="M15" i="1"/>
  <c r="Z15" i="1" s="1"/>
  <c r="F25" i="1"/>
  <c r="T19" i="1"/>
  <c r="M11" i="1"/>
  <c r="F13" i="1"/>
  <c r="T10" i="1"/>
  <c r="T11" i="1"/>
  <c r="L19" i="1"/>
  <c r="Q19" i="1"/>
  <c r="U20" i="1"/>
  <c r="P22" i="1"/>
  <c r="M17" i="1"/>
  <c r="Z17" i="1" s="1"/>
  <c r="E19" i="1"/>
  <c r="E21" i="1"/>
  <c r="N12" i="1"/>
  <c r="N18" i="1"/>
  <c r="P19" i="1"/>
  <c r="Q22" i="1"/>
  <c r="E27" i="1"/>
  <c r="U28" i="1"/>
  <c r="O16" i="1"/>
  <c r="P23" i="1"/>
  <c r="O26" i="1"/>
  <c r="M18" i="1"/>
  <c r="N22" i="1"/>
  <c r="E13" i="1"/>
  <c r="F14" i="1"/>
  <c r="P11" i="1"/>
  <c r="U13" i="1"/>
  <c r="Q14" i="1"/>
  <c r="F26" i="1"/>
  <c r="P24" i="1"/>
  <c r="N28" i="1"/>
  <c r="E25" i="1"/>
  <c r="E14" i="1"/>
  <c r="T24" i="1"/>
  <c r="T21" i="1"/>
  <c r="F16" i="1"/>
  <c r="F20" i="1"/>
  <c r="L12" i="1"/>
  <c r="T14" i="1"/>
  <c r="L16" i="1"/>
  <c r="L17" i="1"/>
  <c r="Q18" i="1"/>
  <c r="U21" i="1"/>
  <c r="F27" i="1"/>
  <c r="M27" i="1"/>
  <c r="T27" i="1"/>
  <c r="O28" i="1"/>
  <c r="M22" i="1"/>
  <c r="P12" i="1"/>
  <c r="L11" i="1"/>
  <c r="U22" i="1"/>
  <c r="T20" i="1"/>
  <c r="Q21" i="1"/>
  <c r="T22" i="1"/>
  <c r="O23" i="1"/>
  <c r="L23" i="1"/>
  <c r="F28" i="1"/>
  <c r="U14" i="1"/>
  <c r="O22" i="1"/>
  <c r="U11" i="1"/>
  <c r="O25" i="1"/>
  <c r="Q15" i="1"/>
  <c r="P20" i="1"/>
  <c r="F21" i="1"/>
  <c r="L10" i="1"/>
  <c r="M13" i="1"/>
  <c r="O18" i="1"/>
  <c r="O21" i="1"/>
  <c r="N24" i="1"/>
  <c r="E26" i="1"/>
  <c r="L26" i="1"/>
  <c r="M28" i="1"/>
  <c r="Z28" i="1" s="1"/>
  <c r="N20" i="1"/>
  <c r="O15" i="1"/>
  <c r="N19" i="1"/>
  <c r="N23" i="1"/>
  <c r="Q13" i="1"/>
  <c r="O27" i="1"/>
  <c r="T15" i="1"/>
  <c r="P25" i="1"/>
  <c r="P26" i="1"/>
  <c r="M14" i="1"/>
  <c r="E12" i="1"/>
  <c r="F17" i="1"/>
  <c r="N11" i="1"/>
  <c r="U10" i="1"/>
  <c r="U15" i="1"/>
  <c r="L15" i="1"/>
  <c r="P16" i="1"/>
  <c r="Q20" i="1"/>
  <c r="M21" i="1"/>
  <c r="Q25" i="1"/>
  <c r="T26" i="1"/>
  <c r="M26" i="1"/>
  <c r="Q23" i="1"/>
  <c r="T13" i="1"/>
  <c r="L28" i="1"/>
  <c r="T28" i="1"/>
  <c r="Q28" i="1"/>
  <c r="R28" i="1" l="1"/>
  <c r="V16" i="1"/>
  <c r="V30" i="1"/>
  <c r="Y31" i="1" s="1"/>
  <c r="R31" i="1"/>
  <c r="R18" i="1"/>
  <c r="X20" i="1"/>
  <c r="X24" i="1"/>
  <c r="X27" i="1"/>
  <c r="R13" i="1"/>
  <c r="W12" i="1"/>
  <c r="X25" i="1"/>
  <c r="R14" i="1"/>
  <c r="V18" i="1"/>
  <c r="R20" i="1"/>
  <c r="R21" i="1"/>
  <c r="X17" i="1"/>
  <c r="X26" i="1"/>
  <c r="V26" i="1"/>
  <c r="W26" i="1"/>
  <c r="X18" i="1"/>
  <c r="W19" i="1"/>
  <c r="V20" i="1"/>
  <c r="W13" i="1"/>
  <c r="AA25" i="1"/>
  <c r="R19" i="1"/>
  <c r="R24" i="1"/>
  <c r="X13" i="1"/>
  <c r="X19" i="1"/>
  <c r="X28" i="1"/>
  <c r="R22" i="1"/>
  <c r="S11" i="1"/>
  <c r="V10" i="1"/>
  <c r="Z11" i="1"/>
  <c r="AA11" i="1" s="1"/>
  <c r="S16" i="1"/>
  <c r="W17" i="1"/>
  <c r="W18" i="1"/>
  <c r="AA24" i="1"/>
  <c r="X21" i="1"/>
  <c r="AA20" i="1"/>
  <c r="S25" i="1"/>
  <c r="V17" i="1"/>
  <c r="V24" i="1"/>
  <c r="S24" i="1"/>
  <c r="X22" i="1"/>
  <c r="S20" i="1"/>
  <c r="W24" i="1"/>
  <c r="S12" i="1"/>
  <c r="R29" i="1"/>
  <c r="V29" i="1"/>
  <c r="X29" i="1"/>
  <c r="AA29" i="1"/>
  <c r="W29" i="1"/>
  <c r="AA30" i="1"/>
  <c r="S29" i="1"/>
  <c r="R30" i="1"/>
  <c r="W30" i="1"/>
  <c r="R17" i="1"/>
  <c r="R25" i="1"/>
  <c r="V25" i="1"/>
  <c r="W20" i="1"/>
  <c r="V19" i="1"/>
  <c r="W11" i="1"/>
  <c r="W22" i="1"/>
  <c r="Z18" i="1"/>
  <c r="S18" i="1"/>
  <c r="AA17" i="1"/>
  <c r="V12" i="1"/>
  <c r="X14" i="1"/>
  <c r="S17" i="1"/>
  <c r="S28" i="1"/>
  <c r="S19" i="1"/>
  <c r="W25" i="1"/>
  <c r="W28" i="1"/>
  <c r="W14" i="1"/>
  <c r="S27" i="1"/>
  <c r="Z26" i="1"/>
  <c r="AA26" i="1" s="1"/>
  <c r="R15" i="1"/>
  <c r="R16" i="1"/>
  <c r="X15" i="1"/>
  <c r="X16" i="1"/>
  <c r="AA16" i="1"/>
  <c r="V15" i="1"/>
  <c r="S26" i="1"/>
  <c r="Z14" i="1"/>
  <c r="AA15" i="1" s="1"/>
  <c r="V14" i="1"/>
  <c r="S14" i="1"/>
  <c r="X11" i="1"/>
  <c r="X12" i="1"/>
  <c r="V27" i="1"/>
  <c r="Z27" i="1"/>
  <c r="W23" i="1"/>
  <c r="S15" i="1"/>
  <c r="R11" i="1"/>
  <c r="V11" i="1"/>
  <c r="V21" i="1"/>
  <c r="S21" i="1"/>
  <c r="Z21" i="1"/>
  <c r="AA21" i="1" s="1"/>
  <c r="S13" i="1"/>
  <c r="Z13" i="1"/>
  <c r="AA13" i="1" s="1"/>
  <c r="V13" i="1"/>
  <c r="R12" i="1"/>
  <c r="W15" i="1"/>
  <c r="W16" i="1"/>
  <c r="R27" i="1"/>
  <c r="R26" i="1"/>
  <c r="R23" i="1"/>
  <c r="V23" i="1"/>
  <c r="V22" i="1"/>
  <c r="S22" i="1"/>
  <c r="S23" i="1"/>
  <c r="Z22" i="1"/>
  <c r="W27" i="1"/>
  <c r="W21" i="1"/>
  <c r="X23" i="1"/>
  <c r="V28" i="1"/>
  <c r="Y17" i="1" l="1"/>
  <c r="Y20" i="1"/>
  <c r="Y26" i="1"/>
  <c r="Y27" i="1"/>
  <c r="Y11" i="1"/>
  <c r="AA12" i="1"/>
  <c r="Y21" i="1"/>
  <c r="Y13" i="1"/>
  <c r="Y18" i="1"/>
  <c r="Y25" i="1"/>
  <c r="Y29" i="1"/>
  <c r="Y19" i="1"/>
  <c r="Y30" i="1"/>
  <c r="Y28" i="1"/>
  <c r="AA19" i="1"/>
  <c r="AA18" i="1"/>
  <c r="Y12" i="1"/>
  <c r="Y22" i="1"/>
  <c r="AA27" i="1"/>
  <c r="Y15" i="1"/>
  <c r="Y16" i="1"/>
  <c r="AA14" i="1"/>
  <c r="AA22" i="1"/>
  <c r="AA23" i="1"/>
  <c r="Y23" i="1"/>
  <c r="Y24" i="1"/>
  <c r="Y14" i="1"/>
  <c r="AA28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<sst xmlns="http://schemas.openxmlformats.org/spreadsheetml/2006/main" count="68" uniqueCount="55">
  <si>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</si>
  <si>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</si>
  <si>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</si>
  <si>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</si>
  <si>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</si>
  <si>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</si>
  <si>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</si>
  <si>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</si>
  <si>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</si>
  <si>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</si>
  <si>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</si>
  <si>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</si>
  <si>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</si>
  <si>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</si>
  <si>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</si>
  <si>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</si>
  <si>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</si>
  <si>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</si>
  <si>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</si>
  <si>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</si>
  <si>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</si>
  <si>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</si>
  <si>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</si>
  <si>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</si>
  <si>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</si>
  <si>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G.L. NETTE</t>
  </si>
  <si>
    <t>Intera regione</t>
  </si>
  <si>
    <t>TREND ANNUALE E ANALISI DELLA DOMANDA E DELL'OFFERTA TURISTICA</t>
  </si>
  <si>
    <t>Arr</t>
  </si>
  <si>
    <t>Pre</t>
  </si>
  <si>
    <t>ITA</t>
  </si>
  <si>
    <t>STR</t>
  </si>
  <si>
    <t>TOT</t>
  </si>
  <si>
    <t>(%)</t>
  </si>
  <si>
    <r>
      <t>VARIAZIONI %</t>
    </r>
    <r>
      <rPr>
        <sz val="8"/>
        <rFont val="Verdana"/>
        <family val="2"/>
      </rPr>
      <t xml:space="preserve"> </t>
    </r>
  </si>
  <si>
    <t>IUM - Indice di Utilizzo Medio</t>
  </si>
  <si>
    <t>Variazioni      %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</si>
  <si>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</si>
  <si>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Esercizi Alberghieri a 1 stella</t>
  </si>
  <si>
    <t>2013</t>
  </si>
  <si>
    <t>2014</t>
  </si>
  <si>
    <t>2015</t>
  </si>
  <si>
    <t>2016</t>
  </si>
  <si>
    <t>2017</t>
  </si>
  <si>
    <t>SERVIZIO TURISMO  -  STATISTICHE DEL TURISMO</t>
  </si>
  <si>
    <t>2018</t>
  </si>
  <si>
    <t>2019</t>
  </si>
  <si>
    <t>2020</t>
  </si>
  <si>
    <t>N. Es.</t>
  </si>
  <si>
    <t>Regione Umbria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</si>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</sst>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42"/>
      </patternFill>
    </fill>
    <fill>
      <patternFill patternType="gray0625">
        <bgColor indexed="27"/>
      </patternFill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4" fillId="0" borderId="0" xfId="0" applyNumberFormat="1" applyFont="1"/>
    <xf numFmtId="164" fontId="4" fillId="0" borderId="5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4" fontId="3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Normal="100" workbookViewId="0">
      <selection activeCell="A4" sqref="A4:AA4"/>
    </sheetView>
  </sheetViews>
  <sheetFormatPr defaultColWidth="9.109375" defaultRowHeight="12.6" x14ac:dyDescent="0.2"/>
  <cols>
    <col min="1" max="1" width="7" style="5" bestFit="1" customWidth="1"/>
    <col min="2" max="2" width="7.109375" style="1" bestFit="1" customWidth="1"/>
    <col min="3" max="3" width="6.88671875" style="1" customWidth="1"/>
    <col min="4" max="4" width="10" style="1" bestFit="1" customWidth="1"/>
    <col min="5" max="6" width="6.44140625" style="1" bestFit="1" customWidth="1"/>
    <col min="7" max="7" width="6.44140625" style="1" customWidth="1"/>
    <col min="8" max="13" width="9.33203125" style="1" customWidth="1"/>
    <col min="14" max="19" width="6.88671875" style="1" customWidth="1"/>
    <col min="20" max="22" width="6.109375" style="1" customWidth="1"/>
    <col min="23" max="25" width="6.5546875" style="1" customWidth="1"/>
    <col min="26" max="26" width="8" style="1" customWidth="1"/>
    <col min="27" max="27" width="6.88671875" style="1" customWidth="1"/>
    <col min="28" max="16384" width="9.109375" style="1"/>
  </cols>
  <sheetData>
    <row r="1" spans="1:27" ht="29.25" customHeight="1" x14ac:dyDescent="0.2">
      <c r="A1" s="63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x14ac:dyDescent="0.2">
      <c r="A2" s="64" t="s">
        <v>44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17.25" customHeight="1" x14ac:dyDescent="0.2">
      <c r="A3" s="69" t="s">
        <v>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26.25" customHeight="1" x14ac:dyDescent="0.2">
      <c r="A4" s="68" t="s">
        <v>38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ht="20.25" customHeight="1" x14ac:dyDescent="0.2">
      <c r="A5" s="70" t="s">
        <v>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27" ht="21.75" customHeight="1" x14ac:dyDescent="0.2">
      <c r="A6" s="74" t="s">
        <v>19</v>
      </c>
      <c r="B6" s="54" t="s">
        <v>37</v>
      </c>
      <c r="C6" s="55"/>
      <c r="D6" s="55"/>
      <c r="E6" s="55"/>
      <c r="F6" s="55"/>
      <c r="G6" s="56"/>
      <c r="H6" s="65" t="s">
        <v>12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7"/>
      <c r="T6" s="71" t="s">
        <v>17</v>
      </c>
      <c r="U6" s="72"/>
      <c r="V6" s="72"/>
      <c r="W6" s="72"/>
      <c r="X6" s="72"/>
      <c r="Y6" s="73"/>
      <c r="Z6" s="79" t="s">
        <v>35</v>
      </c>
      <c r="AA6" s="79"/>
    </row>
    <row r="7" spans="1:27" ht="22.5" customHeight="1" x14ac:dyDescent="0.2">
      <c r="A7" s="75"/>
      <c r="B7" s="57"/>
      <c r="C7" s="58"/>
      <c r="D7" s="58"/>
      <c r="E7" s="58"/>
      <c r="F7" s="58"/>
      <c r="G7" s="59"/>
      <c r="H7" s="50" t="s">
        <v>0</v>
      </c>
      <c r="I7" s="50"/>
      <c r="J7" s="50" t="s">
        <v>1</v>
      </c>
      <c r="K7" s="50"/>
      <c r="L7" s="50" t="s">
        <v>2</v>
      </c>
      <c r="M7" s="50"/>
      <c r="N7" s="51" t="s">
        <v>34</v>
      </c>
      <c r="O7" s="52"/>
      <c r="P7" s="52"/>
      <c r="Q7" s="52"/>
      <c r="R7" s="52"/>
      <c r="S7" s="53"/>
      <c r="T7" s="85" t="s">
        <v>18</v>
      </c>
      <c r="U7" s="85"/>
      <c r="V7" s="85"/>
      <c r="W7" s="86" t="s">
        <v>16</v>
      </c>
      <c r="X7" s="87"/>
      <c r="Y7" s="88"/>
      <c r="Z7" s="79"/>
      <c r="AA7" s="79"/>
    </row>
    <row r="8" spans="1:27" s="3" customFormat="1" ht="23.25" customHeight="1" x14ac:dyDescent="0.25">
      <c r="A8" s="75"/>
      <c r="B8" s="77" t="s">
        <v>5</v>
      </c>
      <c r="C8" s="83" t="s">
        <v>6</v>
      </c>
      <c r="D8" s="48" t="s">
        <v>25</v>
      </c>
      <c r="E8" s="60" t="s">
        <v>16</v>
      </c>
      <c r="F8" s="61"/>
      <c r="G8" s="62"/>
      <c r="H8" s="50"/>
      <c r="I8" s="50"/>
      <c r="J8" s="50"/>
      <c r="K8" s="50"/>
      <c r="L8" s="50"/>
      <c r="M8" s="50"/>
      <c r="N8" s="47" t="s">
        <v>7</v>
      </c>
      <c r="O8" s="47"/>
      <c r="P8" s="47" t="s">
        <v>8</v>
      </c>
      <c r="Q8" s="47"/>
      <c r="R8" s="47" t="s">
        <v>9</v>
      </c>
      <c r="S8" s="47"/>
      <c r="T8" s="85"/>
      <c r="U8" s="85"/>
      <c r="V8" s="85"/>
      <c r="W8" s="89"/>
      <c r="X8" s="90"/>
      <c r="Y8" s="91"/>
      <c r="Z8" s="80" t="s">
        <v>33</v>
      </c>
      <c r="AA8" s="82" t="s">
        <v>36</v>
      </c>
    </row>
    <row r="9" spans="1:27" s="3" customFormat="1" ht="12" x14ac:dyDescent="0.25">
      <c r="A9" s="76"/>
      <c r="B9" s="78"/>
      <c r="C9" s="84"/>
      <c r="D9" s="49"/>
      <c r="E9" s="2" t="s">
        <v>48</v>
      </c>
      <c r="F9" s="2" t="s">
        <v>6</v>
      </c>
      <c r="G9" s="2" t="s">
        <v>50</v>
      </c>
      <c r="H9" s="4" t="s">
        <v>3</v>
      </c>
      <c r="I9" s="4" t="s">
        <v>4</v>
      </c>
      <c r="J9" s="4" t="s">
        <v>3</v>
      </c>
      <c r="K9" s="4" t="s">
        <v>4</v>
      </c>
      <c r="L9" s="4" t="s">
        <v>3</v>
      </c>
      <c r="M9" s="4" t="s">
        <v>4</v>
      </c>
      <c r="N9" s="4" t="s">
        <v>28</v>
      </c>
      <c r="O9" s="4" t="s">
        <v>29</v>
      </c>
      <c r="P9" s="4" t="s">
        <v>28</v>
      </c>
      <c r="Q9" s="4" t="s">
        <v>29</v>
      </c>
      <c r="R9" s="4" t="s">
        <v>28</v>
      </c>
      <c r="S9" s="4" t="s">
        <v>29</v>
      </c>
      <c r="T9" s="9" t="s">
        <v>30</v>
      </c>
      <c r="U9" s="9" t="s">
        <v>31</v>
      </c>
      <c r="V9" s="9" t="s">
        <v>32</v>
      </c>
      <c r="W9" s="9" t="s">
        <v>30</v>
      </c>
      <c r="X9" s="9" t="s">
        <v>31</v>
      </c>
      <c r="Y9" s="9" t="s">
        <v>32</v>
      </c>
      <c r="Z9" s="81"/>
      <c r="AA9" s="82"/>
    </row>
    <row r="10" spans="1:27" s="10" customFormat="1" ht="21" customHeight="1" x14ac:dyDescent="0.2">
      <c r="A10" s="6" t="s">
        <v>15</v>
      </c>
      <c r="B10" s="11">
        <v>91</v>
      </c>
      <c r="C10" s="12">
        <v>1795</v>
      </c>
      <c r="D10" s="13">
        <v>585544</v>
      </c>
      <c r="E10" s="29"/>
      <c r="F10" s="30"/>
      <c r="G10" s="39"/>
      <c r="H10" s="11">
        <v>49236</v>
      </c>
      <c r="I10" s="12">
        <v>176164</v>
      </c>
      <c r="J10" s="11">
        <v>19324</v>
      </c>
      <c r="K10" s="12">
        <v>49809</v>
      </c>
      <c r="L10" s="11">
        <f>H10+J10</f>
        <v>68560</v>
      </c>
      <c r="M10" s="12">
        <f>I10+K10</f>
        <v>225973</v>
      </c>
      <c r="N10" s="14"/>
      <c r="O10" s="15"/>
      <c r="P10" s="14"/>
      <c r="Q10" s="15"/>
      <c r="R10" s="14"/>
      <c r="S10" s="15"/>
      <c r="T10" s="16">
        <f t="shared" ref="T10:T16" si="0">I10/H10</f>
        <v>3.5779510926964009</v>
      </c>
      <c r="U10" s="17">
        <f t="shared" ref="U10:U16" si="1">K10/J10</f>
        <v>2.5775719312771681</v>
      </c>
      <c r="V10" s="18">
        <f t="shared" ref="V10:V16" si="2">M10/L10</f>
        <v>3.2959889148191364</v>
      </c>
      <c r="W10" s="16"/>
      <c r="X10" s="17"/>
      <c r="Y10" s="18"/>
      <c r="Z10" s="26">
        <f t="shared" ref="Z10:Z16" si="3">(M10/D10)*100</f>
        <v>38.591976008634703</v>
      </c>
      <c r="AA10" s="19"/>
    </row>
    <row r="11" spans="1:27" s="10" customFormat="1" ht="21" customHeight="1" x14ac:dyDescent="0.2">
      <c r="A11" s="7">
        <v>2001</v>
      </c>
      <c r="B11" s="20">
        <v>94</v>
      </c>
      <c r="C11" s="21">
        <v>1862</v>
      </c>
      <c r="D11" s="22">
        <v>601282</v>
      </c>
      <c r="E11" s="31">
        <f>(B11-B10)*100/B10</f>
        <v>3.2967032967032965</v>
      </c>
      <c r="F11" s="32">
        <f>(C11-C10)*100/C10</f>
        <v>3.7325905292479109</v>
      </c>
      <c r="G11" s="40">
        <f>(D11-D10)*100/D10</f>
        <v>2.6877570259451042</v>
      </c>
      <c r="H11" s="20">
        <v>50735</v>
      </c>
      <c r="I11" s="21">
        <v>163130</v>
      </c>
      <c r="J11" s="20">
        <v>15743</v>
      </c>
      <c r="K11" s="21">
        <v>46401</v>
      </c>
      <c r="L11" s="20">
        <f>H11+J11</f>
        <v>66478</v>
      </c>
      <c r="M11" s="21">
        <f>I11+K11</f>
        <v>209531</v>
      </c>
      <c r="N11" s="31">
        <f t="shared" ref="N11:Q22" si="4">(H11-H10)*100/H10</f>
        <v>3.044520269721342</v>
      </c>
      <c r="O11" s="32">
        <f t="shared" si="4"/>
        <v>-7.3987874934719917</v>
      </c>
      <c r="P11" s="31">
        <f t="shared" si="4"/>
        <v>-18.531359966880562</v>
      </c>
      <c r="Q11" s="32">
        <f t="shared" si="4"/>
        <v>-6.8421369631994216</v>
      </c>
      <c r="R11" s="31">
        <f>(L11-L10)*100/L10</f>
        <v>-3.0367561260210034</v>
      </c>
      <c r="S11" s="32">
        <f>(M11-M10)*100/M10</f>
        <v>-7.2760905063879315</v>
      </c>
      <c r="T11" s="41">
        <f t="shared" si="0"/>
        <v>3.2153345816497487</v>
      </c>
      <c r="U11" s="42">
        <f t="shared" si="1"/>
        <v>2.9474051959601093</v>
      </c>
      <c r="V11" s="43">
        <f t="shared" si="2"/>
        <v>3.1518848340804477</v>
      </c>
      <c r="W11" s="31">
        <f t="shared" ref="W11:Y16" si="5">(T11-T10)*100/T10</f>
        <v>-10.13475314927736</v>
      </c>
      <c r="X11" s="35">
        <f t="shared" si="5"/>
        <v>14.348125854229471</v>
      </c>
      <c r="Y11" s="32">
        <f t="shared" si="5"/>
        <v>-4.3721045325965902</v>
      </c>
      <c r="Z11" s="27">
        <f t="shared" si="3"/>
        <v>34.847376106386022</v>
      </c>
      <c r="AA11" s="37">
        <f t="shared" ref="AA11:AA16" si="6">(Z11-Z10)*100/Z10</f>
        <v>-9.7030530424533072</v>
      </c>
    </row>
    <row r="12" spans="1:27" s="10" customFormat="1" ht="21" customHeight="1" x14ac:dyDescent="0.2">
      <c r="A12" s="7">
        <v>2002</v>
      </c>
      <c r="B12" s="20">
        <v>90</v>
      </c>
      <c r="C12" s="21">
        <v>1746</v>
      </c>
      <c r="D12" s="22">
        <v>597590</v>
      </c>
      <c r="E12" s="31">
        <f t="shared" ref="E12:E20" si="7">(B12-B11)*100/B11</f>
        <v>-4.2553191489361701</v>
      </c>
      <c r="F12" s="32">
        <f t="shared" ref="F12:F20" si="8">(C12-C11)*100/C11</f>
        <v>-6.2298603651987108</v>
      </c>
      <c r="G12" s="40">
        <f t="shared" ref="G12:G30" si="9">(D12-D11)*100/D11</f>
        <v>-0.61402137433018122</v>
      </c>
      <c r="H12" s="20">
        <v>48595</v>
      </c>
      <c r="I12" s="21">
        <v>153458</v>
      </c>
      <c r="J12" s="20">
        <v>13360</v>
      </c>
      <c r="K12" s="21">
        <v>41566</v>
      </c>
      <c r="L12" s="20">
        <f t="shared" ref="L12:M14" si="10">H12+J12</f>
        <v>61955</v>
      </c>
      <c r="M12" s="21">
        <f t="shared" si="10"/>
        <v>195024</v>
      </c>
      <c r="N12" s="31">
        <f t="shared" si="4"/>
        <v>-4.217995466640386</v>
      </c>
      <c r="O12" s="32">
        <f t="shared" si="4"/>
        <v>-5.9290136700790779</v>
      </c>
      <c r="P12" s="31">
        <f t="shared" si="4"/>
        <v>-15.136886235152131</v>
      </c>
      <c r="Q12" s="32">
        <f t="shared" si="4"/>
        <v>-10.42003405099028</v>
      </c>
      <c r="R12" s="31">
        <f>(L12-L11)*100/L11</f>
        <v>-6.8037546255904209</v>
      </c>
      <c r="S12" s="32">
        <f>(M12-M11)*100/M11</f>
        <v>-6.923557850628308</v>
      </c>
      <c r="T12" s="41">
        <f t="shared" si="0"/>
        <v>3.1578969029735569</v>
      </c>
      <c r="U12" s="42">
        <f t="shared" si="1"/>
        <v>3.1112275449101796</v>
      </c>
      <c r="V12" s="43">
        <f t="shared" si="2"/>
        <v>3.1478331046727464</v>
      </c>
      <c r="W12" s="31">
        <f t="shared" si="5"/>
        <v>-1.7863670861500611</v>
      </c>
      <c r="X12" s="35">
        <f t="shared" si="5"/>
        <v>5.5581889173098791</v>
      </c>
      <c r="Y12" s="32">
        <f t="shared" si="5"/>
        <v>-0.12854941157402586</v>
      </c>
      <c r="Z12" s="27">
        <f t="shared" si="3"/>
        <v>32.635084255091286</v>
      </c>
      <c r="AA12" s="37">
        <f t="shared" si="6"/>
        <v>-6.3485177321265196</v>
      </c>
    </row>
    <row r="13" spans="1:27" s="10" customFormat="1" ht="21" customHeight="1" x14ac:dyDescent="0.2">
      <c r="A13" s="7" t="s">
        <v>10</v>
      </c>
      <c r="B13" s="20">
        <v>88</v>
      </c>
      <c r="C13" s="21">
        <v>1667</v>
      </c>
      <c r="D13" s="22">
        <v>559459</v>
      </c>
      <c r="E13" s="31">
        <f t="shared" si="7"/>
        <v>-2.2222222222222223</v>
      </c>
      <c r="F13" s="32">
        <f t="shared" si="8"/>
        <v>-4.5246277205040091</v>
      </c>
      <c r="G13" s="40">
        <f t="shared" si="9"/>
        <v>-6.3807961980622165</v>
      </c>
      <c r="H13" s="20">
        <v>44074</v>
      </c>
      <c r="I13" s="21">
        <v>141333</v>
      </c>
      <c r="J13" s="20">
        <v>10716</v>
      </c>
      <c r="K13" s="21">
        <v>36566</v>
      </c>
      <c r="L13" s="20">
        <f t="shared" si="10"/>
        <v>54790</v>
      </c>
      <c r="M13" s="21">
        <f t="shared" si="10"/>
        <v>177899</v>
      </c>
      <c r="N13" s="31">
        <f t="shared" si="4"/>
        <v>-9.3034262784237054</v>
      </c>
      <c r="O13" s="32">
        <f t="shared" si="4"/>
        <v>-7.9011846889702717</v>
      </c>
      <c r="P13" s="31">
        <f t="shared" si="4"/>
        <v>-19.790419161676645</v>
      </c>
      <c r="Q13" s="32">
        <f t="shared" si="4"/>
        <v>-12.029062214309773</v>
      </c>
      <c r="R13" s="31">
        <f t="shared" ref="R13:S15" si="11">(L13-L12)*100/L12</f>
        <v>-11.564845452344443</v>
      </c>
      <c r="S13" s="32">
        <f t="shared" si="11"/>
        <v>-8.7809705472147019</v>
      </c>
      <c r="T13" s="41">
        <f t="shared" si="0"/>
        <v>3.2067205154966647</v>
      </c>
      <c r="U13" s="42">
        <f t="shared" si="1"/>
        <v>3.4122807017543861</v>
      </c>
      <c r="V13" s="43">
        <f t="shared" si="2"/>
        <v>3.2469246212812557</v>
      </c>
      <c r="W13" s="31">
        <f t="shared" si="5"/>
        <v>1.546080002711117</v>
      </c>
      <c r="X13" s="35">
        <f t="shared" si="5"/>
        <v>9.6763464741341458</v>
      </c>
      <c r="Y13" s="32">
        <f t="shared" si="5"/>
        <v>3.1479279019403745</v>
      </c>
      <c r="Z13" s="27">
        <f t="shared" si="3"/>
        <v>31.798398095302783</v>
      </c>
      <c r="AA13" s="37">
        <f t="shared" si="6"/>
        <v>-2.5637628303593982</v>
      </c>
    </row>
    <row r="14" spans="1:27" s="10" customFormat="1" ht="21" customHeight="1" x14ac:dyDescent="0.2">
      <c r="A14" s="7" t="s">
        <v>11</v>
      </c>
      <c r="B14" s="20">
        <v>85</v>
      </c>
      <c r="C14" s="21">
        <v>1634</v>
      </c>
      <c r="D14" s="22">
        <v>546182</v>
      </c>
      <c r="E14" s="31">
        <f t="shared" si="7"/>
        <v>-3.4090909090909092</v>
      </c>
      <c r="F14" s="32">
        <f t="shared" si="8"/>
        <v>-1.9796040791841631</v>
      </c>
      <c r="G14" s="40">
        <f t="shared" si="9"/>
        <v>-2.3731855238721695</v>
      </c>
      <c r="H14" s="20">
        <v>40787</v>
      </c>
      <c r="I14" s="21">
        <v>126625</v>
      </c>
      <c r="J14" s="20">
        <v>9094</v>
      </c>
      <c r="K14" s="21">
        <v>29440</v>
      </c>
      <c r="L14" s="20">
        <f t="shared" si="10"/>
        <v>49881</v>
      </c>
      <c r="M14" s="21">
        <f t="shared" si="10"/>
        <v>156065</v>
      </c>
      <c r="N14" s="31">
        <f t="shared" si="4"/>
        <v>-7.4579116939692334</v>
      </c>
      <c r="O14" s="32">
        <f t="shared" si="4"/>
        <v>-10.406628317519617</v>
      </c>
      <c r="P14" s="31">
        <f t="shared" si="4"/>
        <v>-15.136244867487868</v>
      </c>
      <c r="Q14" s="32">
        <f t="shared" si="4"/>
        <v>-19.488049007274519</v>
      </c>
      <c r="R14" s="31">
        <f t="shared" si="11"/>
        <v>-8.9596641722942145</v>
      </c>
      <c r="S14" s="32">
        <f t="shared" si="11"/>
        <v>-12.273256173446731</v>
      </c>
      <c r="T14" s="41">
        <f t="shared" si="0"/>
        <v>3.1045431142275723</v>
      </c>
      <c r="U14" s="42">
        <f t="shared" si="1"/>
        <v>3.2372993182318011</v>
      </c>
      <c r="V14" s="43">
        <f t="shared" si="2"/>
        <v>3.1287464164712016</v>
      </c>
      <c r="W14" s="31">
        <f t="shared" si="5"/>
        <v>-3.18635193729276</v>
      </c>
      <c r="X14" s="35">
        <f t="shared" si="5"/>
        <v>-5.1279891315102049</v>
      </c>
      <c r="Y14" s="32">
        <f t="shared" si="5"/>
        <v>-3.6396965927536784</v>
      </c>
      <c r="Z14" s="27">
        <f t="shared" si="3"/>
        <v>28.573808730423195</v>
      </c>
      <c r="AA14" s="37">
        <f t="shared" si="6"/>
        <v>-10.140728961299217</v>
      </c>
    </row>
    <row r="15" spans="1:27" s="10" customFormat="1" ht="21" customHeight="1" x14ac:dyDescent="0.2">
      <c r="A15" s="7" t="s">
        <v>13</v>
      </c>
      <c r="B15" s="20">
        <v>82</v>
      </c>
      <c r="C15" s="21">
        <v>1583</v>
      </c>
      <c r="D15" s="22">
        <v>509536</v>
      </c>
      <c r="E15" s="31">
        <f t="shared" si="7"/>
        <v>-3.5294117647058822</v>
      </c>
      <c r="F15" s="32">
        <f t="shared" si="8"/>
        <v>-3.1211750305997552</v>
      </c>
      <c r="G15" s="40">
        <f t="shared" si="9"/>
        <v>-6.7094851166827176</v>
      </c>
      <c r="H15" s="20">
        <v>34567</v>
      </c>
      <c r="I15" s="21">
        <v>100252</v>
      </c>
      <c r="J15" s="20">
        <v>7984</v>
      </c>
      <c r="K15" s="21">
        <v>21488</v>
      </c>
      <c r="L15" s="20">
        <f t="shared" ref="L15:M18" si="12">H15+J15</f>
        <v>42551</v>
      </c>
      <c r="M15" s="21">
        <f t="shared" si="12"/>
        <v>121740</v>
      </c>
      <c r="N15" s="31">
        <f t="shared" si="4"/>
        <v>-15.249957094172162</v>
      </c>
      <c r="O15" s="32">
        <f t="shared" si="4"/>
        <v>-20.827640671273446</v>
      </c>
      <c r="P15" s="31">
        <f t="shared" si="4"/>
        <v>-12.205850010996262</v>
      </c>
      <c r="Q15" s="32">
        <f t="shared" si="4"/>
        <v>-27.010869565217391</v>
      </c>
      <c r="R15" s="31">
        <f t="shared" si="11"/>
        <v>-14.694974038210942</v>
      </c>
      <c r="S15" s="32">
        <f t="shared" si="11"/>
        <v>-21.994040944478261</v>
      </c>
      <c r="T15" s="41">
        <f t="shared" si="0"/>
        <v>2.9002227558075622</v>
      </c>
      <c r="U15" s="42">
        <f t="shared" si="1"/>
        <v>2.691382765531062</v>
      </c>
      <c r="V15" s="43">
        <f t="shared" si="2"/>
        <v>2.8610373434231864</v>
      </c>
      <c r="W15" s="31">
        <f t="shared" si="5"/>
        <v>-6.5813342222127975</v>
      </c>
      <c r="X15" s="35">
        <f t="shared" si="5"/>
        <v>-16.863332643547963</v>
      </c>
      <c r="Y15" s="32">
        <f t="shared" si="5"/>
        <v>-8.5564324305308972</v>
      </c>
      <c r="Z15" s="27">
        <f t="shared" si="3"/>
        <v>23.892325566790181</v>
      </c>
      <c r="AA15" s="37">
        <f t="shared" si="6"/>
        <v>-16.383826208819446</v>
      </c>
    </row>
    <row r="16" spans="1:27" s="10" customFormat="1" ht="21" customHeight="1" x14ac:dyDescent="0.2">
      <c r="A16" s="7" t="s">
        <v>14</v>
      </c>
      <c r="B16" s="20">
        <v>76</v>
      </c>
      <c r="C16" s="21">
        <v>1505</v>
      </c>
      <c r="D16" s="22">
        <v>526311</v>
      </c>
      <c r="E16" s="31">
        <f t="shared" si="7"/>
        <v>-7.3170731707317076</v>
      </c>
      <c r="F16" s="32">
        <f t="shared" si="8"/>
        <v>-4.9273531269740998</v>
      </c>
      <c r="G16" s="40">
        <f t="shared" si="9"/>
        <v>3.2922109527099166</v>
      </c>
      <c r="H16" s="20">
        <v>34435</v>
      </c>
      <c r="I16" s="21">
        <v>98582</v>
      </c>
      <c r="J16" s="20">
        <v>7961</v>
      </c>
      <c r="K16" s="21">
        <v>24637</v>
      </c>
      <c r="L16" s="20">
        <f t="shared" si="12"/>
        <v>42396</v>
      </c>
      <c r="M16" s="21">
        <f t="shared" si="12"/>
        <v>123219</v>
      </c>
      <c r="N16" s="31">
        <f t="shared" si="4"/>
        <v>-0.38186709867792984</v>
      </c>
      <c r="O16" s="32">
        <f t="shared" si="4"/>
        <v>-1.6658021785101544</v>
      </c>
      <c r="P16" s="31">
        <f t="shared" si="4"/>
        <v>-0.2880761523046092</v>
      </c>
      <c r="Q16" s="32">
        <f t="shared" si="4"/>
        <v>14.654690990320178</v>
      </c>
      <c r="R16" s="31">
        <f t="shared" ref="R16:S19" si="13">(L16-L15)*100/L15</f>
        <v>-0.36426875984113183</v>
      </c>
      <c r="S16" s="32">
        <f t="shared" si="13"/>
        <v>1.2148841793987186</v>
      </c>
      <c r="T16" s="41">
        <f t="shared" si="0"/>
        <v>2.8628430376070857</v>
      </c>
      <c r="U16" s="42">
        <f t="shared" si="1"/>
        <v>3.0947117196332119</v>
      </c>
      <c r="V16" s="43">
        <f t="shared" si="2"/>
        <v>2.9063826776110955</v>
      </c>
      <c r="W16" s="31">
        <f t="shared" si="5"/>
        <v>-1.2888567999001219</v>
      </c>
      <c r="X16" s="35">
        <f t="shared" si="5"/>
        <v>14.985938056364319</v>
      </c>
      <c r="Y16" s="32">
        <f t="shared" si="5"/>
        <v>1.5849263307291932</v>
      </c>
      <c r="Z16" s="27">
        <f t="shared" si="3"/>
        <v>23.411823047589735</v>
      </c>
      <c r="AA16" s="37">
        <f t="shared" si="6"/>
        <v>-2.0111165732160199</v>
      </c>
    </row>
    <row r="17" spans="1:27" s="10" customFormat="1" ht="21" customHeight="1" x14ac:dyDescent="0.2">
      <c r="A17" s="7" t="s">
        <v>20</v>
      </c>
      <c r="B17" s="20">
        <v>69</v>
      </c>
      <c r="C17" s="21">
        <v>1393</v>
      </c>
      <c r="D17" s="22">
        <v>467743</v>
      </c>
      <c r="E17" s="31">
        <f t="shared" si="7"/>
        <v>-9.2105263157894743</v>
      </c>
      <c r="F17" s="32">
        <f t="shared" si="8"/>
        <v>-7.441860465116279</v>
      </c>
      <c r="G17" s="40">
        <f t="shared" si="9"/>
        <v>-11.128021264993512</v>
      </c>
      <c r="H17" s="20">
        <v>30053</v>
      </c>
      <c r="I17" s="21">
        <v>92268</v>
      </c>
      <c r="J17" s="20">
        <v>7556</v>
      </c>
      <c r="K17" s="21">
        <v>25816</v>
      </c>
      <c r="L17" s="20">
        <f t="shared" si="12"/>
        <v>37609</v>
      </c>
      <c r="M17" s="21">
        <f t="shared" si="12"/>
        <v>118084</v>
      </c>
      <c r="N17" s="31">
        <f t="shared" si="4"/>
        <v>-12.72542471322782</v>
      </c>
      <c r="O17" s="32">
        <f t="shared" si="4"/>
        <v>-6.4048203525998657</v>
      </c>
      <c r="P17" s="31">
        <f t="shared" si="4"/>
        <v>-5.087300590378093</v>
      </c>
      <c r="Q17" s="32">
        <f t="shared" si="4"/>
        <v>4.7854852457685597</v>
      </c>
      <c r="R17" s="31">
        <f t="shared" si="13"/>
        <v>-11.291159543353146</v>
      </c>
      <c r="S17" s="32">
        <f t="shared" si="13"/>
        <v>-4.16737678442448</v>
      </c>
      <c r="T17" s="41">
        <f t="shared" ref="T17:T22" si="14">I17/H17</f>
        <v>3.0701760223604966</v>
      </c>
      <c r="U17" s="42">
        <f t="shared" ref="U17:U22" si="15">K17/J17</f>
        <v>3.4166225516146107</v>
      </c>
      <c r="V17" s="43">
        <f t="shared" ref="V17:V22" si="16">M17/L17</f>
        <v>3.1397803717195352</v>
      </c>
      <c r="W17" s="31">
        <f t="shared" ref="W17:Y19" si="17">(T17-T16)*100/T16</f>
        <v>7.2422058083460508</v>
      </c>
      <c r="X17" s="35">
        <f t="shared" si="17"/>
        <v>10.401965066379493</v>
      </c>
      <c r="Y17" s="32">
        <f t="shared" si="17"/>
        <v>8.0305217859432467</v>
      </c>
      <c r="Z17" s="27">
        <f t="shared" ref="Z17:Z22" si="18">(M17/D17)*100</f>
        <v>25.245487372339081</v>
      </c>
      <c r="AA17" s="37">
        <f t="shared" ref="AA17:AA22" si="19">(Z17-Z16)*100/Z16</f>
        <v>7.8322150352068522</v>
      </c>
    </row>
    <row r="18" spans="1:27" s="10" customFormat="1" ht="21" customHeight="1" x14ac:dyDescent="0.2">
      <c r="A18" s="7">
        <v>2008</v>
      </c>
      <c r="B18" s="20">
        <v>66</v>
      </c>
      <c r="C18" s="21">
        <v>1326</v>
      </c>
      <c r="D18" s="22">
        <v>477220</v>
      </c>
      <c r="E18" s="31">
        <f t="shared" si="7"/>
        <v>-4.3478260869565215</v>
      </c>
      <c r="F18" s="32">
        <f t="shared" si="8"/>
        <v>-4.8097631012203879</v>
      </c>
      <c r="G18" s="40">
        <f t="shared" si="9"/>
        <v>2.0261126302264278</v>
      </c>
      <c r="H18" s="20">
        <v>30079</v>
      </c>
      <c r="I18" s="21">
        <v>82958</v>
      </c>
      <c r="J18" s="20">
        <v>6433</v>
      </c>
      <c r="K18" s="21">
        <v>18774</v>
      </c>
      <c r="L18" s="20">
        <f t="shared" si="12"/>
        <v>36512</v>
      </c>
      <c r="M18" s="21">
        <f t="shared" si="12"/>
        <v>101732</v>
      </c>
      <c r="N18" s="31">
        <f t="shared" si="4"/>
        <v>8.6513825574817821E-2</v>
      </c>
      <c r="O18" s="32">
        <f t="shared" si="4"/>
        <v>-10.090172107339489</v>
      </c>
      <c r="P18" s="31">
        <f t="shared" si="4"/>
        <v>-14.862361037586025</v>
      </c>
      <c r="Q18" s="32">
        <f t="shared" si="4"/>
        <v>-27.277657266811278</v>
      </c>
      <c r="R18" s="31">
        <f t="shared" si="13"/>
        <v>-2.9168550081097608</v>
      </c>
      <c r="S18" s="32">
        <f t="shared" si="13"/>
        <v>-13.847769384505945</v>
      </c>
      <c r="T18" s="41">
        <f t="shared" si="14"/>
        <v>2.7580039230027595</v>
      </c>
      <c r="U18" s="42">
        <f t="shared" si="15"/>
        <v>2.9183895538628946</v>
      </c>
      <c r="V18" s="43">
        <f t="shared" si="16"/>
        <v>2.7862620508326028</v>
      </c>
      <c r="W18" s="31">
        <f t="shared" si="17"/>
        <v>-10.167889302898155</v>
      </c>
      <c r="X18" s="35">
        <f t="shared" si="17"/>
        <v>-14.58261748920037</v>
      </c>
      <c r="Y18" s="32">
        <f t="shared" si="17"/>
        <v>-11.259332788723823</v>
      </c>
      <c r="Z18" s="27">
        <f t="shared" si="18"/>
        <v>21.317631281170112</v>
      </c>
      <c r="AA18" s="37">
        <f t="shared" si="19"/>
        <v>-15.558646316619079</v>
      </c>
    </row>
    <row r="19" spans="1:27" s="10" customFormat="1" ht="21" customHeight="1" x14ac:dyDescent="0.2">
      <c r="A19" s="7" t="s">
        <v>21</v>
      </c>
      <c r="B19" s="20">
        <v>64</v>
      </c>
      <c r="C19" s="21">
        <v>1274</v>
      </c>
      <c r="D19" s="22">
        <v>442913</v>
      </c>
      <c r="E19" s="31">
        <f t="shared" si="7"/>
        <v>-3.0303030303030303</v>
      </c>
      <c r="F19" s="32">
        <f t="shared" si="8"/>
        <v>-3.9215686274509802</v>
      </c>
      <c r="G19" s="40">
        <f t="shared" si="9"/>
        <v>-7.1889275386614138</v>
      </c>
      <c r="H19" s="20">
        <v>21891</v>
      </c>
      <c r="I19" s="21">
        <v>67854</v>
      </c>
      <c r="J19" s="20">
        <v>5767</v>
      </c>
      <c r="K19" s="21">
        <v>20458</v>
      </c>
      <c r="L19" s="20">
        <f t="shared" ref="L19:M22" si="20">H19+J19</f>
        <v>27658</v>
      </c>
      <c r="M19" s="21">
        <f t="shared" si="20"/>
        <v>88312</v>
      </c>
      <c r="N19" s="31">
        <f t="shared" si="4"/>
        <v>-27.221649655906113</v>
      </c>
      <c r="O19" s="32">
        <f t="shared" si="4"/>
        <v>-18.206803442705947</v>
      </c>
      <c r="P19" s="31">
        <f t="shared" si="4"/>
        <v>-10.352868024249961</v>
      </c>
      <c r="Q19" s="32">
        <f t="shared" si="4"/>
        <v>8.9698519228720563</v>
      </c>
      <c r="R19" s="31">
        <f t="shared" si="13"/>
        <v>-24.249561787905346</v>
      </c>
      <c r="S19" s="32">
        <f t="shared" si="13"/>
        <v>-13.191522824676602</v>
      </c>
      <c r="T19" s="41">
        <f t="shared" si="14"/>
        <v>3.0996299849253117</v>
      </c>
      <c r="U19" s="42">
        <f t="shared" si="15"/>
        <v>3.5474250043350097</v>
      </c>
      <c r="V19" s="43">
        <f t="shared" si="16"/>
        <v>3.1930002169354257</v>
      </c>
      <c r="W19" s="31">
        <f t="shared" si="17"/>
        <v>12.386714140370364</v>
      </c>
      <c r="X19" s="35">
        <f t="shared" si="17"/>
        <v>21.55419757583422</v>
      </c>
      <c r="Y19" s="32">
        <f t="shared" si="17"/>
        <v>14.597986789551243</v>
      </c>
      <c r="Z19" s="27">
        <f t="shared" si="18"/>
        <v>19.938904480112345</v>
      </c>
      <c r="AA19" s="37">
        <f t="shared" si="19"/>
        <v>-6.4675422089488768</v>
      </c>
    </row>
    <row r="20" spans="1:27" s="10" customFormat="1" ht="21" customHeight="1" x14ac:dyDescent="0.2">
      <c r="A20" s="7" t="s">
        <v>22</v>
      </c>
      <c r="B20" s="20">
        <v>60</v>
      </c>
      <c r="C20" s="21">
        <v>1150</v>
      </c>
      <c r="D20" s="22">
        <v>411708</v>
      </c>
      <c r="E20" s="31">
        <f t="shared" si="7"/>
        <v>-6.25</v>
      </c>
      <c r="F20" s="32">
        <f t="shared" si="8"/>
        <v>-9.7331240188383052</v>
      </c>
      <c r="G20" s="40">
        <f t="shared" si="9"/>
        <v>-7.0454016928832521</v>
      </c>
      <c r="H20" s="20">
        <v>18735</v>
      </c>
      <c r="I20" s="21">
        <v>63186</v>
      </c>
      <c r="J20" s="20">
        <v>5165</v>
      </c>
      <c r="K20" s="21">
        <v>18833</v>
      </c>
      <c r="L20" s="20">
        <f t="shared" si="20"/>
        <v>23900</v>
      </c>
      <c r="M20" s="21">
        <f t="shared" si="20"/>
        <v>82019</v>
      </c>
      <c r="N20" s="31">
        <f t="shared" si="4"/>
        <v>-14.416883650815404</v>
      </c>
      <c r="O20" s="32">
        <f t="shared" si="4"/>
        <v>-6.8794765231231763</v>
      </c>
      <c r="P20" s="31">
        <f t="shared" si="4"/>
        <v>-10.438702965146524</v>
      </c>
      <c r="Q20" s="32">
        <f t="shared" si="4"/>
        <v>-7.9431029426141366</v>
      </c>
      <c r="R20" s="31">
        <f t="shared" ref="R20:S22" si="21">(L20-L19)*100/L19</f>
        <v>-13.587388820594404</v>
      </c>
      <c r="S20" s="32">
        <f t="shared" si="21"/>
        <v>-7.1258719086873814</v>
      </c>
      <c r="T20" s="41">
        <f t="shared" si="14"/>
        <v>3.3726180944755804</v>
      </c>
      <c r="U20" s="42">
        <f t="shared" si="15"/>
        <v>3.6462729912875123</v>
      </c>
      <c r="V20" s="43">
        <f t="shared" si="16"/>
        <v>3.431757322175732</v>
      </c>
      <c r="W20" s="31">
        <f t="shared" ref="W20:Y22" si="22">(T20-T19)*100/T19</f>
        <v>8.8071192651353361</v>
      </c>
      <c r="X20" s="35">
        <f t="shared" si="22"/>
        <v>2.7864715062815621</v>
      </c>
      <c r="Y20" s="32">
        <f t="shared" si="22"/>
        <v>7.4775160983064515</v>
      </c>
      <c r="Z20" s="27">
        <f t="shared" si="18"/>
        <v>19.921643494904156</v>
      </c>
      <c r="AA20" s="37">
        <f t="shared" si="19"/>
        <v>-8.6569376092882649E-2</v>
      </c>
    </row>
    <row r="21" spans="1:27" s="10" customFormat="1" ht="21" customHeight="1" x14ac:dyDescent="0.2">
      <c r="A21" s="7" t="s">
        <v>23</v>
      </c>
      <c r="B21" s="20">
        <v>56</v>
      </c>
      <c r="C21" s="21">
        <v>1052</v>
      </c>
      <c r="D21" s="22">
        <v>357545</v>
      </c>
      <c r="E21" s="31">
        <f t="shared" ref="E21:F23" si="23">(B21-B20)*100/B20</f>
        <v>-6.666666666666667</v>
      </c>
      <c r="F21" s="32">
        <f t="shared" si="23"/>
        <v>-8.5217391304347831</v>
      </c>
      <c r="G21" s="40">
        <f t="shared" si="9"/>
        <v>-13.155683154080076</v>
      </c>
      <c r="H21" s="20">
        <v>15415</v>
      </c>
      <c r="I21" s="21">
        <v>50631</v>
      </c>
      <c r="J21" s="20">
        <v>5081</v>
      </c>
      <c r="K21" s="21">
        <v>19619</v>
      </c>
      <c r="L21" s="20">
        <f t="shared" si="20"/>
        <v>20496</v>
      </c>
      <c r="M21" s="21">
        <f t="shared" si="20"/>
        <v>70250</v>
      </c>
      <c r="N21" s="31">
        <f t="shared" si="4"/>
        <v>-17.720843341339737</v>
      </c>
      <c r="O21" s="32">
        <f t="shared" si="4"/>
        <v>-19.869907890988511</v>
      </c>
      <c r="P21" s="31">
        <f t="shared" si="4"/>
        <v>-1.6263310745401742</v>
      </c>
      <c r="Q21" s="32">
        <f t="shared" si="4"/>
        <v>4.1735251951361967</v>
      </c>
      <c r="R21" s="31">
        <f t="shared" si="21"/>
        <v>-14.242677824267782</v>
      </c>
      <c r="S21" s="32">
        <f t="shared" si="21"/>
        <v>-14.34911422962972</v>
      </c>
      <c r="T21" s="41">
        <f t="shared" si="14"/>
        <v>3.2845280570872526</v>
      </c>
      <c r="U21" s="42">
        <f t="shared" si="15"/>
        <v>3.8612477858689234</v>
      </c>
      <c r="V21" s="43">
        <f t="shared" si="16"/>
        <v>3.4274980483996877</v>
      </c>
      <c r="W21" s="31">
        <f t="shared" si="22"/>
        <v>-2.6119185428264502</v>
      </c>
      <c r="X21" s="35">
        <f t="shared" si="22"/>
        <v>5.8957405299898493</v>
      </c>
      <c r="Y21" s="32">
        <f t="shared" si="22"/>
        <v>-0.12411348985900655</v>
      </c>
      <c r="Z21" s="27">
        <f t="shared" si="18"/>
        <v>19.647876491071052</v>
      </c>
      <c r="AA21" s="37">
        <f t="shared" si="19"/>
        <v>-1.3742189689476774</v>
      </c>
    </row>
    <row r="22" spans="1:27" s="10" customFormat="1" ht="21" customHeight="1" x14ac:dyDescent="0.2">
      <c r="A22" s="7" t="s">
        <v>24</v>
      </c>
      <c r="B22" s="20">
        <v>53</v>
      </c>
      <c r="C22" s="21">
        <v>1006</v>
      </c>
      <c r="D22" s="22">
        <v>344189</v>
      </c>
      <c r="E22" s="31">
        <f t="shared" si="23"/>
        <v>-5.3571428571428568</v>
      </c>
      <c r="F22" s="32">
        <f t="shared" si="23"/>
        <v>-4.3726235741444865</v>
      </c>
      <c r="G22" s="40">
        <f t="shared" si="9"/>
        <v>-3.7354738564376513</v>
      </c>
      <c r="H22" s="20">
        <v>13917</v>
      </c>
      <c r="I22" s="21">
        <v>39812</v>
      </c>
      <c r="J22" s="20">
        <v>4455</v>
      </c>
      <c r="K22" s="21">
        <v>18506</v>
      </c>
      <c r="L22" s="20">
        <f t="shared" si="20"/>
        <v>18372</v>
      </c>
      <c r="M22" s="21">
        <f t="shared" si="20"/>
        <v>58318</v>
      </c>
      <c r="N22" s="31">
        <f t="shared" si="4"/>
        <v>-9.7178073305222181</v>
      </c>
      <c r="O22" s="32">
        <f t="shared" si="4"/>
        <v>-21.36833165451996</v>
      </c>
      <c r="P22" s="31">
        <f t="shared" si="4"/>
        <v>-12.3204093682346</v>
      </c>
      <c r="Q22" s="32">
        <f t="shared" si="4"/>
        <v>-5.673072022019471</v>
      </c>
      <c r="R22" s="31">
        <f t="shared" si="21"/>
        <v>-10.362997658079625</v>
      </c>
      <c r="S22" s="32">
        <f t="shared" si="21"/>
        <v>-16.985053380782919</v>
      </c>
      <c r="T22" s="41">
        <f t="shared" si="14"/>
        <v>2.860673995832435</v>
      </c>
      <c r="U22" s="42">
        <f t="shared" si="15"/>
        <v>4.1539842873176207</v>
      </c>
      <c r="V22" s="43">
        <f t="shared" si="16"/>
        <v>3.1742869584149793</v>
      </c>
      <c r="W22" s="31">
        <f t="shared" si="22"/>
        <v>-12.904565096962363</v>
      </c>
      <c r="X22" s="35">
        <f t="shared" si="22"/>
        <v>7.5813964211266178</v>
      </c>
      <c r="Y22" s="32">
        <f t="shared" si="22"/>
        <v>-7.387636299397272</v>
      </c>
      <c r="Z22" s="27">
        <f t="shared" si="18"/>
        <v>16.943597848856299</v>
      </c>
      <c r="AA22" s="37">
        <f t="shared" si="19"/>
        <v>-13.76371967445799</v>
      </c>
    </row>
    <row r="23" spans="1:27" s="10" customFormat="1" ht="21" customHeight="1" x14ac:dyDescent="0.2">
      <c r="A23" s="7" t="s">
        <v>39</v>
      </c>
      <c r="B23" s="20">
        <v>48</v>
      </c>
      <c r="C23" s="21">
        <v>904</v>
      </c>
      <c r="D23" s="22">
        <v>301245</v>
      </c>
      <c r="E23" s="31">
        <f t="shared" si="23"/>
        <v>-9.433962264150944</v>
      </c>
      <c r="F23" s="32">
        <f t="shared" si="23"/>
        <v>-10.139165009940358</v>
      </c>
      <c r="G23" s="40">
        <f t="shared" si="9"/>
        <v>-12.476865907974979</v>
      </c>
      <c r="H23" s="20">
        <v>13709</v>
      </c>
      <c r="I23" s="21">
        <v>40084</v>
      </c>
      <c r="J23" s="20">
        <v>3976</v>
      </c>
      <c r="K23" s="21">
        <v>18518</v>
      </c>
      <c r="L23" s="20">
        <f t="shared" ref="L23:M25" si="24">H23+J23</f>
        <v>17685</v>
      </c>
      <c r="M23" s="21">
        <f t="shared" si="24"/>
        <v>58602</v>
      </c>
      <c r="N23" s="31">
        <f t="shared" ref="N23:S23" si="25">(H23-H22)*100/H22</f>
        <v>-1.4945749802399944</v>
      </c>
      <c r="O23" s="32">
        <f t="shared" si="25"/>
        <v>0.68321109213302522</v>
      </c>
      <c r="P23" s="31">
        <f t="shared" si="25"/>
        <v>-10.751964085297418</v>
      </c>
      <c r="Q23" s="32">
        <f t="shared" si="25"/>
        <v>6.4843834432076086E-2</v>
      </c>
      <c r="R23" s="31">
        <f t="shared" si="25"/>
        <v>-3.7393860222077073</v>
      </c>
      <c r="S23" s="32">
        <f t="shared" si="25"/>
        <v>0.48698515038238621</v>
      </c>
      <c r="T23" s="41">
        <f t="shared" ref="T23:T28" si="26">I23/H23</f>
        <v>2.9239185936246264</v>
      </c>
      <c r="U23" s="42">
        <f t="shared" ref="U23:U28" si="27">K23/J23</f>
        <v>4.6574446680080479</v>
      </c>
      <c r="V23" s="43">
        <f t="shared" ref="V23:V28" si="28">M23/L23</f>
        <v>3.3136556403731978</v>
      </c>
      <c r="W23" s="31">
        <f t="shared" ref="W23:Y24" si="29">(T23-T22)*100/T22</f>
        <v>2.2108285629305926</v>
      </c>
      <c r="X23" s="35">
        <f t="shared" si="29"/>
        <v>12.11993945734277</v>
      </c>
      <c r="Y23" s="32">
        <f t="shared" si="29"/>
        <v>4.390550816105474</v>
      </c>
      <c r="Z23" s="27">
        <f t="shared" ref="Z23:Z28" si="30">(M23/D23)*100</f>
        <v>19.453268933924214</v>
      </c>
      <c r="AA23" s="37">
        <f t="shared" ref="AA23:AA28" si="31">(Z23-Z22)*100/Z22</f>
        <v>14.811913664707985</v>
      </c>
    </row>
    <row r="24" spans="1:27" s="10" customFormat="1" ht="21" customHeight="1" x14ac:dyDescent="0.2">
      <c r="A24" s="7" t="s">
        <v>40</v>
      </c>
      <c r="B24" s="20">
        <v>45</v>
      </c>
      <c r="C24" s="21">
        <v>859</v>
      </c>
      <c r="D24" s="22">
        <v>285391</v>
      </c>
      <c r="E24" s="31">
        <f t="shared" ref="E24:F26" si="32">(B24-B23)*100/B23</f>
        <v>-6.25</v>
      </c>
      <c r="F24" s="32">
        <f t="shared" si="32"/>
        <v>-4.9778761061946906</v>
      </c>
      <c r="G24" s="40">
        <f t="shared" si="9"/>
        <v>-5.2628259390197352</v>
      </c>
      <c r="H24" s="20">
        <v>14844</v>
      </c>
      <c r="I24" s="21">
        <v>39721</v>
      </c>
      <c r="J24" s="20">
        <v>4589</v>
      </c>
      <c r="K24" s="21">
        <v>17974</v>
      </c>
      <c r="L24" s="20">
        <f t="shared" si="24"/>
        <v>19433</v>
      </c>
      <c r="M24" s="21">
        <f t="shared" si="24"/>
        <v>57695</v>
      </c>
      <c r="N24" s="31">
        <f t="shared" ref="N24:S24" si="33">(H24-H23)*100/H23</f>
        <v>8.2792326209059741</v>
      </c>
      <c r="O24" s="32">
        <f t="shared" si="33"/>
        <v>-0.9055982436882547</v>
      </c>
      <c r="P24" s="31">
        <f t="shared" si="33"/>
        <v>15.417505030181086</v>
      </c>
      <c r="Q24" s="32">
        <f t="shared" si="33"/>
        <v>-2.9376822551031427</v>
      </c>
      <c r="R24" s="31">
        <f t="shared" si="33"/>
        <v>9.8840825558382814</v>
      </c>
      <c r="S24" s="32">
        <f t="shared" si="33"/>
        <v>-1.5477287464591651</v>
      </c>
      <c r="T24" s="41">
        <f t="shared" si="26"/>
        <v>2.6758959849097277</v>
      </c>
      <c r="U24" s="42">
        <f t="shared" si="27"/>
        <v>3.9167574634996734</v>
      </c>
      <c r="V24" s="43">
        <f t="shared" si="28"/>
        <v>2.9689188493799206</v>
      </c>
      <c r="W24" s="31">
        <f t="shared" si="29"/>
        <v>-8.4825415199893861</v>
      </c>
      <c r="X24" s="35">
        <f t="shared" si="29"/>
        <v>-15.903295847960351</v>
      </c>
      <c r="Y24" s="32">
        <f t="shared" si="29"/>
        <v>-10.403518905013664</v>
      </c>
      <c r="Z24" s="27">
        <f t="shared" si="30"/>
        <v>20.216124544922582</v>
      </c>
      <c r="AA24" s="37">
        <f t="shared" si="31"/>
        <v>3.9214777402683101</v>
      </c>
    </row>
    <row r="25" spans="1:27" s="10" customFormat="1" ht="21" customHeight="1" x14ac:dyDescent="0.2">
      <c r="A25" s="7" t="s">
        <v>41</v>
      </c>
      <c r="B25" s="20">
        <v>39</v>
      </c>
      <c r="C25" s="21">
        <v>748</v>
      </c>
      <c r="D25" s="22">
        <v>271720</v>
      </c>
      <c r="E25" s="31">
        <f t="shared" si="32"/>
        <v>-13.333333333333334</v>
      </c>
      <c r="F25" s="32">
        <f t="shared" si="32"/>
        <v>-12.922002328288707</v>
      </c>
      <c r="G25" s="40">
        <f t="shared" si="9"/>
        <v>-4.7902701907208005</v>
      </c>
      <c r="H25" s="20">
        <v>13145</v>
      </c>
      <c r="I25" s="21">
        <v>33284</v>
      </c>
      <c r="J25" s="20">
        <v>3684</v>
      </c>
      <c r="K25" s="21">
        <v>21125</v>
      </c>
      <c r="L25" s="20">
        <f t="shared" si="24"/>
        <v>16829</v>
      </c>
      <c r="M25" s="21">
        <f t="shared" si="24"/>
        <v>54409</v>
      </c>
      <c r="N25" s="31">
        <f t="shared" ref="N25:S25" si="34">(H25-H24)*100/H24</f>
        <v>-11.445701967124764</v>
      </c>
      <c r="O25" s="32">
        <f t="shared" si="34"/>
        <v>-16.205533596837945</v>
      </c>
      <c r="P25" s="31">
        <f t="shared" si="34"/>
        <v>-19.721072129004142</v>
      </c>
      <c r="Q25" s="32">
        <f t="shared" si="34"/>
        <v>17.530877934794702</v>
      </c>
      <c r="R25" s="31">
        <f t="shared" si="34"/>
        <v>-13.399886790510987</v>
      </c>
      <c r="S25" s="32">
        <f t="shared" si="34"/>
        <v>-5.6954675448479071</v>
      </c>
      <c r="T25" s="41">
        <f t="shared" si="26"/>
        <v>2.5320654241156335</v>
      </c>
      <c r="U25" s="42">
        <f t="shared" si="27"/>
        <v>5.7342562432138982</v>
      </c>
      <c r="V25" s="43">
        <f t="shared" si="28"/>
        <v>3.2330500921029177</v>
      </c>
      <c r="W25" s="31">
        <f t="shared" ref="W25:Y26" si="35">(T25-T24)*100/T24</f>
        <v>-5.3750430362466552</v>
      </c>
      <c r="X25" s="35">
        <f t="shared" si="35"/>
        <v>46.403148437234769</v>
      </c>
      <c r="Y25" s="32">
        <f t="shared" si="35"/>
        <v>8.8965463902175301</v>
      </c>
      <c r="Z25" s="27">
        <f t="shared" si="30"/>
        <v>20.023921684086559</v>
      </c>
      <c r="AA25" s="37">
        <f t="shared" si="31"/>
        <v>-0.95074038750070899</v>
      </c>
    </row>
    <row r="26" spans="1:27" s="10" customFormat="1" ht="21" customHeight="1" x14ac:dyDescent="0.2">
      <c r="A26" s="7" t="s">
        <v>42</v>
      </c>
      <c r="B26" s="20">
        <v>40</v>
      </c>
      <c r="C26" s="21">
        <v>768</v>
      </c>
      <c r="D26" s="22">
        <v>244575</v>
      </c>
      <c r="E26" s="31">
        <f t="shared" si="32"/>
        <v>2.5641025641025643</v>
      </c>
      <c r="F26" s="32">
        <f t="shared" si="32"/>
        <v>2.6737967914438503</v>
      </c>
      <c r="G26" s="40">
        <f t="shared" si="9"/>
        <v>-9.9900633004563524</v>
      </c>
      <c r="H26" s="20">
        <v>13359</v>
      </c>
      <c r="I26" s="21">
        <v>34289</v>
      </c>
      <c r="J26" s="20">
        <v>3861</v>
      </c>
      <c r="K26" s="21">
        <v>17020</v>
      </c>
      <c r="L26" s="20">
        <f t="shared" ref="L26:M28" si="36">H26+J26</f>
        <v>17220</v>
      </c>
      <c r="M26" s="21">
        <f t="shared" si="36"/>
        <v>51309</v>
      </c>
      <c r="N26" s="31">
        <f t="shared" ref="N26:S26" si="37">(H26-H25)*100/H25</f>
        <v>1.6279954355268162</v>
      </c>
      <c r="O26" s="32">
        <f t="shared" si="37"/>
        <v>3.0194688138444898</v>
      </c>
      <c r="P26" s="31">
        <f t="shared" si="37"/>
        <v>4.8045602605863191</v>
      </c>
      <c r="Q26" s="32">
        <f t="shared" si="37"/>
        <v>-19.431952662721894</v>
      </c>
      <c r="R26" s="31">
        <f t="shared" si="37"/>
        <v>2.3233703725711568</v>
      </c>
      <c r="S26" s="32">
        <f t="shared" si="37"/>
        <v>-5.6975867963020823</v>
      </c>
      <c r="T26" s="41">
        <f t="shared" si="26"/>
        <v>2.5667340369788159</v>
      </c>
      <c r="U26" s="42">
        <f t="shared" si="27"/>
        <v>4.4081844081844084</v>
      </c>
      <c r="V26" s="43">
        <f t="shared" si="28"/>
        <v>2.9796167247386758</v>
      </c>
      <c r="W26" s="31">
        <f t="shared" si="35"/>
        <v>1.3691831393057683</v>
      </c>
      <c r="X26" s="35">
        <f t="shared" si="35"/>
        <v>-23.12543735028942</v>
      </c>
      <c r="Y26" s="32">
        <f t="shared" si="35"/>
        <v>-7.8388320670713059</v>
      </c>
      <c r="Z26" s="27">
        <f t="shared" si="30"/>
        <v>20.978840846366147</v>
      </c>
      <c r="AA26" s="37">
        <f t="shared" si="31"/>
        <v>4.7688918152255964</v>
      </c>
    </row>
    <row r="27" spans="1:27" s="10" customFormat="1" ht="21" customHeight="1" x14ac:dyDescent="0.2">
      <c r="A27" s="7" t="s">
        <v>43</v>
      </c>
      <c r="B27" s="20">
        <v>37</v>
      </c>
      <c r="C27" s="21">
        <v>660</v>
      </c>
      <c r="D27" s="22">
        <v>238738</v>
      </c>
      <c r="E27" s="31">
        <f t="shared" ref="E27:F30" si="38">(B27-B26)*100/B26</f>
        <v>-7.5</v>
      </c>
      <c r="F27" s="32">
        <f t="shared" si="38"/>
        <v>-14.0625</v>
      </c>
      <c r="G27" s="40">
        <f t="shared" si="9"/>
        <v>-2.3865889808852092</v>
      </c>
      <c r="H27" s="20">
        <v>11630</v>
      </c>
      <c r="I27" s="21">
        <v>36354</v>
      </c>
      <c r="J27" s="20">
        <v>3171</v>
      </c>
      <c r="K27" s="21">
        <v>15090</v>
      </c>
      <c r="L27" s="20">
        <f t="shared" si="36"/>
        <v>14801</v>
      </c>
      <c r="M27" s="21">
        <f t="shared" si="36"/>
        <v>51444</v>
      </c>
      <c r="N27" s="31">
        <f t="shared" ref="N27:S27" si="39">(H27-H26)*100/H26</f>
        <v>-12.942585522868479</v>
      </c>
      <c r="O27" s="32">
        <f t="shared" si="39"/>
        <v>6.0223395257954442</v>
      </c>
      <c r="P27" s="31">
        <f t="shared" si="39"/>
        <v>-17.87101787101787</v>
      </c>
      <c r="Q27" s="32">
        <f t="shared" si="39"/>
        <v>-11.339600470035252</v>
      </c>
      <c r="R27" s="31">
        <f t="shared" si="39"/>
        <v>-14.047619047619047</v>
      </c>
      <c r="S27" s="32">
        <f t="shared" si="39"/>
        <v>0.26311173478337135</v>
      </c>
      <c r="T27" s="41">
        <f t="shared" si="26"/>
        <v>3.1258813413585553</v>
      </c>
      <c r="U27" s="42">
        <f t="shared" si="27"/>
        <v>4.7587511825922419</v>
      </c>
      <c r="V27" s="43">
        <f t="shared" si="28"/>
        <v>3.4757111006013108</v>
      </c>
      <c r="W27" s="31">
        <f t="shared" ref="W27:Y28" si="40">(T27-T26)*100/T26</f>
        <v>21.784388110498817</v>
      </c>
      <c r="X27" s="35">
        <f t="shared" si="40"/>
        <v>7.9526340539873415</v>
      </c>
      <c r="Y27" s="32">
        <f t="shared" si="40"/>
        <v>16.649603680357394</v>
      </c>
      <c r="Z27" s="27">
        <f t="shared" si="30"/>
        <v>21.548308187217788</v>
      </c>
      <c r="AA27" s="37">
        <f t="shared" si="31"/>
        <v>2.7144842988323727</v>
      </c>
    </row>
    <row r="28" spans="1:27" s="10" customFormat="1" ht="21" customHeight="1" x14ac:dyDescent="0.2">
      <c r="A28" s="7" t="s">
        <v>45</v>
      </c>
      <c r="B28" s="20">
        <v>37</v>
      </c>
      <c r="C28" s="21">
        <v>652</v>
      </c>
      <c r="D28" s="22">
        <v>219908</v>
      </c>
      <c r="E28" s="31">
        <f t="shared" si="38"/>
        <v>0</v>
      </c>
      <c r="F28" s="32">
        <f t="shared" si="38"/>
        <v>-1.2121212121212122</v>
      </c>
      <c r="G28" s="40">
        <f t="shared" si="9"/>
        <v>-7.8873074248758055</v>
      </c>
      <c r="H28" s="20">
        <v>12057</v>
      </c>
      <c r="I28" s="21">
        <v>37836</v>
      </c>
      <c r="J28" s="20">
        <v>2771</v>
      </c>
      <c r="K28" s="21">
        <v>14402</v>
      </c>
      <c r="L28" s="20">
        <f t="shared" si="36"/>
        <v>14828</v>
      </c>
      <c r="M28" s="21">
        <f t="shared" si="36"/>
        <v>52238</v>
      </c>
      <c r="N28" s="31">
        <f t="shared" ref="N28:N29" si="41">(H28-H27)*100/H27</f>
        <v>3.6715391229578676</v>
      </c>
      <c r="O28" s="32">
        <f t="shared" ref="O28:O29" si="42">(I28-I27)*100/I27</f>
        <v>4.0765802937778508</v>
      </c>
      <c r="P28" s="31">
        <f t="shared" ref="P28:P29" si="43">(J28-J27)*100/J27</f>
        <v>-12.614317250078839</v>
      </c>
      <c r="Q28" s="32">
        <f t="shared" ref="Q28:Q29" si="44">(K28-K27)*100/K27</f>
        <v>-4.5593108018555331</v>
      </c>
      <c r="R28" s="31">
        <f t="shared" ref="R28:R29" si="45">(L28-L27)*100/L27</f>
        <v>0.18242010674954395</v>
      </c>
      <c r="S28" s="32">
        <f t="shared" ref="S28:S29" si="46">(M28-M27)*100/M27</f>
        <v>1.5434258611305498</v>
      </c>
      <c r="T28" s="41">
        <f t="shared" si="26"/>
        <v>3.1380940532470762</v>
      </c>
      <c r="U28" s="42">
        <f t="shared" si="27"/>
        <v>5.1974016600505228</v>
      </c>
      <c r="V28" s="43">
        <f t="shared" si="28"/>
        <v>3.5229295926625301</v>
      </c>
      <c r="W28" s="31">
        <f t="shared" si="40"/>
        <v>0.39069659257165151</v>
      </c>
      <c r="X28" s="35">
        <f t="shared" si="40"/>
        <v>9.2177645064294822</v>
      </c>
      <c r="Y28" s="32">
        <f t="shared" si="40"/>
        <v>1.358527527015992</v>
      </c>
      <c r="Z28" s="27">
        <f t="shared" si="30"/>
        <v>23.754479145824618</v>
      </c>
      <c r="AA28" s="37">
        <f t="shared" si="31"/>
        <v>10.23825601267159</v>
      </c>
    </row>
    <row r="29" spans="1:27" s="10" customFormat="1" ht="21" customHeight="1" x14ac:dyDescent="0.2">
      <c r="A29" s="7" t="s">
        <v>46</v>
      </c>
      <c r="B29" s="20">
        <v>34</v>
      </c>
      <c r="C29" s="21">
        <v>609</v>
      </c>
      <c r="D29" s="22">
        <v>194474</v>
      </c>
      <c r="E29" s="31">
        <f t="shared" si="38"/>
        <v>-8.1081081081081088</v>
      </c>
      <c r="F29" s="32">
        <f t="shared" si="38"/>
        <v>-6.595092024539877</v>
      </c>
      <c r="G29" s="40">
        <f t="shared" si="9"/>
        <v>-11.565745675464285</v>
      </c>
      <c r="H29" s="20">
        <v>11434</v>
      </c>
      <c r="I29" s="21">
        <v>39599</v>
      </c>
      <c r="J29" s="20">
        <v>1997</v>
      </c>
      <c r="K29" s="21">
        <v>9540</v>
      </c>
      <c r="L29" s="20">
        <f t="shared" ref="L29:L30" si="47">H29+J29</f>
        <v>13431</v>
      </c>
      <c r="M29" s="21">
        <f t="shared" ref="M29:M30" si="48">I29+K29</f>
        <v>49139</v>
      </c>
      <c r="N29" s="31">
        <f t="shared" si="41"/>
        <v>-5.1671228332089241</v>
      </c>
      <c r="O29" s="32">
        <f t="shared" si="42"/>
        <v>4.6595834654826094</v>
      </c>
      <c r="P29" s="31">
        <f t="shared" si="43"/>
        <v>-27.932154456874773</v>
      </c>
      <c r="Q29" s="32">
        <f t="shared" si="44"/>
        <v>-33.75920011109568</v>
      </c>
      <c r="R29" s="31">
        <f t="shared" si="45"/>
        <v>-9.4213649851632049</v>
      </c>
      <c r="S29" s="32">
        <f t="shared" si="46"/>
        <v>-5.9324629579999231</v>
      </c>
      <c r="T29" s="41">
        <f t="shared" ref="T29:T30" si="49">I29/H29</f>
        <v>3.4632674479622181</v>
      </c>
      <c r="U29" s="42">
        <f t="shared" ref="U29:U30" si="50">K29/J29</f>
        <v>4.7771657486229344</v>
      </c>
      <c r="V29" s="43">
        <f t="shared" ref="V29:V30" si="51">M29/L29</f>
        <v>3.6586255677164767</v>
      </c>
      <c r="W29" s="31">
        <f t="shared" ref="W29:W30" si="52">(T29-T28)*100/T28</f>
        <v>10.362130299398629</v>
      </c>
      <c r="X29" s="35">
        <f t="shared" ref="X29:X30" si="53">(U29-U28)*100/U28</f>
        <v>-8.0855000039289529</v>
      </c>
      <c r="Y29" s="32">
        <f t="shared" ref="Y29:Y30" si="54">(V29-V28)*100/V28</f>
        <v>3.851793556606149</v>
      </c>
      <c r="Z29" s="27">
        <f t="shared" ref="Z29:Z30" si="55">(M29/D29)*100</f>
        <v>25.267645032240814</v>
      </c>
      <c r="AA29" s="37">
        <f t="shared" ref="AA29:AA30" si="56">(Z29-Z28)*100/Z28</f>
        <v>6.3700234264331117</v>
      </c>
    </row>
    <row r="30" spans="1:27" s="10" customFormat="1" ht="21" customHeight="1" x14ac:dyDescent="0.2">
      <c r="A30" s="7" t="s">
        <v>47</v>
      </c>
      <c r="B30" s="20">
        <v>32</v>
      </c>
      <c r="C30" s="21">
        <v>571</v>
      </c>
      <c r="D30" s="22">
        <v>196187</v>
      </c>
      <c r="E30" s="31">
        <f t="shared" si="38"/>
        <v>-5.882352941176471</v>
      </c>
      <c r="F30" s="32">
        <f t="shared" si="38"/>
        <v>-6.2397372742200332</v>
      </c>
      <c r="G30" s="40">
        <f t="shared" si="9"/>
        <v>0.88083754126515623</v>
      </c>
      <c r="H30" s="20">
        <v>8432</v>
      </c>
      <c r="I30" s="21">
        <v>24558</v>
      </c>
      <c r="J30" s="20">
        <v>574</v>
      </c>
      <c r="K30" s="21">
        <v>3743</v>
      </c>
      <c r="L30" s="20">
        <f t="shared" si="47"/>
        <v>9006</v>
      </c>
      <c r="M30" s="21">
        <f t="shared" si="48"/>
        <v>28301</v>
      </c>
      <c r="N30" s="31">
        <f t="shared" ref="N30:N31" si="57">(H30-H29)*100/H29</f>
        <v>-26.255028861290885</v>
      </c>
      <c r="O30" s="32">
        <f t="shared" ref="O30:O31" si="58">(I30-I29)*100/I29</f>
        <v>-37.983282406121369</v>
      </c>
      <c r="P30" s="31">
        <f t="shared" ref="P30:P31" si="59">(J30-J29)*100/J29</f>
        <v>-71.256885327991995</v>
      </c>
      <c r="Q30" s="32">
        <f t="shared" ref="Q30:Q31" si="60">(K30-K29)*100/K29</f>
        <v>-60.765199161425578</v>
      </c>
      <c r="R30" s="31">
        <f t="shared" ref="R30:R31" si="61">(L30-L29)*100/L29</f>
        <v>-32.946169309805676</v>
      </c>
      <c r="S30" s="32">
        <f t="shared" ref="S30:S31" si="62">(M30-M29)*100/M29</f>
        <v>-42.406235373125213</v>
      </c>
      <c r="T30" s="41">
        <f t="shared" si="49"/>
        <v>2.9124762808349147</v>
      </c>
      <c r="U30" s="42">
        <f t="shared" si="50"/>
        <v>6.520905923344948</v>
      </c>
      <c r="V30" s="43">
        <f t="shared" si="51"/>
        <v>3.1424605818343325</v>
      </c>
      <c r="W30" s="31">
        <f t="shared" si="52"/>
        <v>-15.903801118547404</v>
      </c>
      <c r="X30" s="35">
        <f t="shared" si="53"/>
        <v>36.501563196224957</v>
      </c>
      <c r="Y30" s="32">
        <f t="shared" si="54"/>
        <v>-14.10816647750886</v>
      </c>
      <c r="Z30" s="27">
        <f t="shared" si="55"/>
        <v>14.425522588142945</v>
      </c>
      <c r="AA30" s="37">
        <f t="shared" si="56"/>
        <v>-42.909113335507215</v>
      </c>
    </row>
    <row r="31" spans="1:27" s="10" customFormat="1" ht="21" customHeight="1" x14ac:dyDescent="0.2">
      <c r="A31" s="7" t="s">
        <v>51</v>
      </c>
      <c r="B31" s="20">
        <v>29</v>
      </c>
      <c r="C31" s="21">
        <v>531</v>
      </c>
      <c r="D31" s="22">
        <v>182377</v>
      </c>
      <c r="E31" s="31">
        <f t="shared" ref="E31:E32" si="63">(B31-B30)*100/B30</f>
        <v>-9.375</v>
      </c>
      <c r="F31" s="32">
        <f t="shared" ref="F31:F32" si="64">(C31-C30)*100/C30</f>
        <v>-7.0052539404553418</v>
      </c>
      <c r="G31" s="40">
        <f t="shared" ref="G31:G32" si="65">(D31-D30)*100/D30</f>
        <v>-7.0392023936346444</v>
      </c>
      <c r="H31" s="20">
        <v>8724</v>
      </c>
      <c r="I31" s="21">
        <v>29634</v>
      </c>
      <c r="J31" s="20">
        <v>736</v>
      </c>
      <c r="K31" s="21">
        <v>5672</v>
      </c>
      <c r="L31" s="20">
        <f t="shared" ref="L31:L32" si="66">H31+J31</f>
        <v>9460</v>
      </c>
      <c r="M31" s="21">
        <f t="shared" ref="M31:M32" si="67">I31+K31</f>
        <v>35306</v>
      </c>
      <c r="N31" s="31">
        <f t="shared" si="57"/>
        <v>3.4629981024667931</v>
      </c>
      <c r="O31" s="32">
        <f t="shared" si="58"/>
        <v>20.669435621793305</v>
      </c>
      <c r="P31" s="31">
        <f t="shared" si="59"/>
        <v>28.222996515679444</v>
      </c>
      <c r="Q31" s="32">
        <f t="shared" si="60"/>
        <v>51.536200908362275</v>
      </c>
      <c r="R31" s="31">
        <f t="shared" si="61"/>
        <v>5.0410837219631359</v>
      </c>
      <c r="S31" s="32">
        <f t="shared" si="62"/>
        <v>24.751775555634076</v>
      </c>
      <c r="T31" s="41">
        <f t="shared" ref="T31:T32" si="68">I31/H31</f>
        <v>3.3968363136176065</v>
      </c>
      <c r="U31" s="42">
        <f t="shared" ref="U31:U32" si="69">K31/J31</f>
        <v>7.7065217391304346</v>
      </c>
      <c r="V31" s="43">
        <f t="shared" ref="V31:V32" si="70">M31/L31</f>
        <v>3.7321353065539111</v>
      </c>
      <c r="W31" s="31">
        <f t="shared" ref="W31:W32" si="71">(T31-T30)*100/T30</f>
        <v>16.630522829316952</v>
      </c>
      <c r="X31" s="35">
        <f t="shared" ref="X31:X32" si="72">(U31-U30)*100/U30</f>
        <v>18.181765382336877</v>
      </c>
      <c r="Y31" s="32">
        <f t="shared" ref="Y31:Y32" si="73">(V31-V30)*100/V30</f>
        <v>18.764745312266442</v>
      </c>
      <c r="Z31" s="27">
        <f t="shared" ref="Z31:Z32" si="74">(M31/D31)*100</f>
        <v>19.358800725968734</v>
      </c>
      <c r="AA31" s="37">
        <f t="shared" ref="AA31:AA32" si="75">(Z31-Z30)*100/Z30</f>
        <v>34.198262889142725</v>
      </c>
    </row>
    <row r="32" spans="1:27" s="10" customFormat="1" ht="21" customHeight="1" x14ac:dyDescent="0.2">
      <c r="A32" s="7" t="s">
        <v>52</v>
      </c>
      <c r="B32" s="20">
        <v>22</v>
      </c>
      <c r="C32" s="21">
        <v>404</v>
      </c>
      <c r="D32" s="22">
        <v>151778</v>
      </c>
      <c r="E32" s="31">
        <f t="shared" si="63"/>
        <v>-24.137931034482758</v>
      </c>
      <c r="F32" s="32">
        <f t="shared" si="64"/>
        <v>-23.917137476459509</v>
      </c>
      <c r="G32" s="40">
        <f t="shared" si="65"/>
        <v>-16.777883176058385</v>
      </c>
      <c r="H32" s="20">
        <v>9501</v>
      </c>
      <c r="I32" s="21">
        <v>34131</v>
      </c>
      <c r="J32" s="20">
        <v>1427</v>
      </c>
      <c r="K32" s="21">
        <v>9106</v>
      </c>
      <c r="L32" s="20">
        <f t="shared" si="66"/>
        <v>10928</v>
      </c>
      <c r="M32" s="21">
        <f t="shared" si="67"/>
        <v>43237</v>
      </c>
      <c r="N32" s="31">
        <f t="shared" ref="N32" si="76">(H32-H31)*100/H31</f>
        <v>8.9064649243466292</v>
      </c>
      <c r="O32" s="32">
        <f t="shared" ref="O32" si="77">(I32-I31)*100/I31</f>
        <v>15.175136667341567</v>
      </c>
      <c r="P32" s="31">
        <f t="shared" ref="P32" si="78">(J32-J31)*100/J31</f>
        <v>93.885869565217391</v>
      </c>
      <c r="Q32" s="32">
        <f t="shared" ref="Q32" si="79">(K32-K31)*100/K31</f>
        <v>60.54301833568406</v>
      </c>
      <c r="R32" s="31">
        <f t="shared" ref="R32" si="80">(L32-L31)*100/L31</f>
        <v>15.517970401691333</v>
      </c>
      <c r="S32" s="32">
        <f t="shared" ref="S32" si="81">(M32-M31)*100/M31</f>
        <v>22.463603920013597</v>
      </c>
      <c r="T32" s="41">
        <f t="shared" si="68"/>
        <v>3.5923586990843068</v>
      </c>
      <c r="U32" s="42">
        <f t="shared" si="69"/>
        <v>6.3812193412754032</v>
      </c>
      <c r="V32" s="43">
        <f t="shared" si="70"/>
        <v>3.9565336749633966</v>
      </c>
      <c r="W32" s="31">
        <f t="shared" si="71"/>
        <v>5.7560143443729963</v>
      </c>
      <c r="X32" s="35">
        <f t="shared" si="72"/>
        <v>-17.197153822660493</v>
      </c>
      <c r="Y32" s="32">
        <f t="shared" si="73"/>
        <v>6.0126000259268464</v>
      </c>
      <c r="Z32" s="27">
        <f t="shared" si="74"/>
        <v>28.487000751096996</v>
      </c>
      <c r="AA32" s="37">
        <f t="shared" si="75"/>
        <v>47.152714438985356</v>
      </c>
    </row>
    <row r="33" spans="1:27" s="10" customFormat="1" ht="21" customHeight="1" x14ac:dyDescent="0.2">
      <c r="A33" s="7" t="s">
        <v>53</v>
      </c>
      <c r="B33" s="20">
        <v>21</v>
      </c>
      <c r="C33" s="21">
        <v>390</v>
      </c>
      <c r="D33" s="22">
        <v>146606</v>
      </c>
      <c r="E33" s="31">
        <f t="shared" ref="E33:E34" si="82">(B33-B32)*100/B32</f>
        <v>-4.5454545454545459</v>
      </c>
      <c r="F33" s="32">
        <f t="shared" ref="F33:F34" si="83">(C33-C32)*100/C32</f>
        <v>-3.4653465346534653</v>
      </c>
      <c r="G33" s="40">
        <f t="shared" ref="G33:G34" si="84">(D33-D32)*100/D32</f>
        <v>-3.4076084808074953</v>
      </c>
      <c r="H33" s="20">
        <v>9642</v>
      </c>
      <c r="I33" s="21">
        <v>36896</v>
      </c>
      <c r="J33" s="20">
        <v>1489</v>
      </c>
      <c r="K33" s="21">
        <v>15680</v>
      </c>
      <c r="L33" s="20">
        <f t="shared" ref="L33:L34" si="85">H33+J33</f>
        <v>11131</v>
      </c>
      <c r="M33" s="21">
        <f t="shared" ref="M33:M34" si="86">I33+K33</f>
        <v>52576</v>
      </c>
      <c r="N33" s="31">
        <f t="shared" ref="N33:N34" si="87">(H33-H32)*100/H32</f>
        <v>1.484054310072624</v>
      </c>
      <c r="O33" s="32">
        <f t="shared" ref="O33:O34" si="88">(I33-I32)*100/I32</f>
        <v>8.1011397263484817</v>
      </c>
      <c r="P33" s="31">
        <f t="shared" ref="P33:P34" si="89">(J33-J32)*100/J32</f>
        <v>4.3447792571829016</v>
      </c>
      <c r="Q33" s="32">
        <f t="shared" ref="Q33:Q34" si="90">(K33-K32)*100/K32</f>
        <v>72.194157698220948</v>
      </c>
      <c r="R33" s="31">
        <f t="shared" ref="R33:R34" si="91">(L33-L32)*100/L32</f>
        <v>1.8576134699853588</v>
      </c>
      <c r="S33" s="32">
        <f t="shared" ref="S33:S34" si="92">(M33-M32)*100/M32</f>
        <v>21.599555935888244</v>
      </c>
      <c r="T33" s="41">
        <f t="shared" ref="T33:T34" si="93">I33/H33</f>
        <v>3.8265919933623729</v>
      </c>
      <c r="U33" s="42">
        <f t="shared" ref="U33:U34" si="94">K33/J33</f>
        <v>10.530557421087979</v>
      </c>
      <c r="V33" s="43">
        <f t="shared" ref="V33:V34" si="95">M33/L33</f>
        <v>4.7233851405983289</v>
      </c>
      <c r="W33" s="31">
        <f t="shared" ref="W33:W34" si="96">(T33-T32)*100/T32</f>
        <v>6.5203203215138901</v>
      </c>
      <c r="X33" s="35">
        <f t="shared" ref="X33:X34" si="97">(U33-U32)*100/U32</f>
        <v>65.024219634225176</v>
      </c>
      <c r="Y33" s="32">
        <f t="shared" ref="Y33:Y34" si="98">(V33-V32)*100/V32</f>
        <v>19.381901650111111</v>
      </c>
      <c r="Z33" s="27">
        <f t="shared" ref="Z33:Z34" si="99">(M33/D33)*100</f>
        <v>35.862106598638526</v>
      </c>
      <c r="AA33" s="37">
        <f t="shared" ref="AA33:AA34" si="100">(Z33-Z32)*100/Z32</f>
        <v>25.889372882673598</v>
      </c>
    </row>
    <row r="34" spans="1:27" s="10" customFormat="1" ht="21" customHeight="1" x14ac:dyDescent="0.2">
      <c r="A34" s="8" t="s">
        <v>54</v>
      </c>
      <c r="B34" s="23">
        <v>20</v>
      </c>
      <c r="C34" s="24">
        <v>390</v>
      </c>
      <c r="D34" s="25">
        <v>142305</v>
      </c>
      <c r="E34" s="33">
        <f t="shared" si="82"/>
        <v>-4.7619047619047619</v>
      </c>
      <c r="F34" s="34">
        <f t="shared" si="83"/>
        <v>0</v>
      </c>
      <c r="G34" s="92">
        <f t="shared" si="84"/>
        <v>-2.9337134905801947</v>
      </c>
      <c r="H34" s="23">
        <v>7959</v>
      </c>
      <c r="I34" s="24">
        <v>35510</v>
      </c>
      <c r="J34" s="23">
        <v>948</v>
      </c>
      <c r="K34" s="24">
        <v>10991</v>
      </c>
      <c r="L34" s="23">
        <f t="shared" si="85"/>
        <v>8907</v>
      </c>
      <c r="M34" s="24">
        <f t="shared" si="86"/>
        <v>46501</v>
      </c>
      <c r="N34" s="33">
        <f t="shared" si="87"/>
        <v>-17.454884878655882</v>
      </c>
      <c r="O34" s="34">
        <f t="shared" si="88"/>
        <v>-3.7565047701647876</v>
      </c>
      <c r="P34" s="33">
        <f t="shared" si="89"/>
        <v>-36.333109469442576</v>
      </c>
      <c r="Q34" s="34">
        <f t="shared" si="90"/>
        <v>-29.904336734693878</v>
      </c>
      <c r="R34" s="33">
        <f t="shared" si="91"/>
        <v>-19.980235378672177</v>
      </c>
      <c r="S34" s="34">
        <f t="shared" si="92"/>
        <v>-11.554701765063907</v>
      </c>
      <c r="T34" s="44">
        <f t="shared" si="93"/>
        <v>4.4616157808769943</v>
      </c>
      <c r="U34" s="45">
        <f t="shared" si="94"/>
        <v>11.593881856540085</v>
      </c>
      <c r="V34" s="46">
        <f t="shared" si="95"/>
        <v>5.2207252722577744</v>
      </c>
      <c r="W34" s="33">
        <f t="shared" si="96"/>
        <v>16.595022114093613</v>
      </c>
      <c r="X34" s="36">
        <f t="shared" si="97"/>
        <v>10.097513293292002</v>
      </c>
      <c r="Y34" s="34">
        <f t="shared" si="98"/>
        <v>10.52931566779764</v>
      </c>
      <c r="Z34" s="28">
        <f t="shared" si="99"/>
        <v>32.676996591827411</v>
      </c>
      <c r="AA34" s="38">
        <f t="shared" si="100"/>
        <v>-8.8815474295981129</v>
      </c>
    </row>
  </sheetData>
  <mergeCells count="25">
    <mergeCell ref="A1:AA1"/>
    <mergeCell ref="A2:AA2"/>
    <mergeCell ref="H6:S6"/>
    <mergeCell ref="A4:AA4"/>
    <mergeCell ref="A3:AA3"/>
    <mergeCell ref="A5:AA5"/>
    <mergeCell ref="T6:Y6"/>
    <mergeCell ref="A6:A9"/>
    <mergeCell ref="B8:B9"/>
    <mergeCell ref="Z6:AA7"/>
    <mergeCell ref="Z8:Z9"/>
    <mergeCell ref="AA8:AA9"/>
    <mergeCell ref="N8:O8"/>
    <mergeCell ref="C8:C9"/>
    <mergeCell ref="T7:V8"/>
    <mergeCell ref="W7:Y8"/>
    <mergeCell ref="P8:Q8"/>
    <mergeCell ref="D8:D9"/>
    <mergeCell ref="R8:S8"/>
    <mergeCell ref="H7:I8"/>
    <mergeCell ref="J7:K8"/>
    <mergeCell ref="L7:M8"/>
    <mergeCell ref="N7:S7"/>
    <mergeCell ref="B6:G7"/>
    <mergeCell ref="E8:G8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Alberghi 1st</vt:lpstr>
      <vt:lpstr>'Alberghi 1st'!Titoli_stampa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2021-02-26T21:22:43Z</cp:lastPrinted>
  <dcterms:created xsi:type="dcterms:W3CDTF">1998-12-02T12:24:42Z</dcterms:created>
  <dcterms:modified xsi:type="dcterms:W3CDTF">2025-04-30T11:10:19Z</dcterms:modified>
</cp:coreProperties>
</file>