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ServizioAffariGenerali\Comunicazione FESR e FSE\elenchi operazioni_beneficiari\"/>
    </mc:Choice>
  </mc:AlternateContent>
  <xr:revisionPtr revIDLastSave="0" documentId="8_{03C5406F-6010-4EE4-9039-5DB93CE0C843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Foglio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" i="2" l="1"/>
  <c r="W58" i="2"/>
  <c r="P56" i="2"/>
  <c r="U56" i="2" s="1"/>
  <c r="P55" i="2"/>
  <c r="U55" i="2" s="1"/>
  <c r="P54" i="2"/>
  <c r="U54" i="2" s="1"/>
  <c r="P53" i="2"/>
  <c r="U53" i="2" s="1"/>
  <c r="P52" i="2"/>
  <c r="U52" i="2" s="1"/>
  <c r="P51" i="2"/>
  <c r="U51" i="2" s="1"/>
  <c r="P50" i="2"/>
  <c r="U50" i="2" s="1"/>
  <c r="Z48" i="2"/>
  <c r="Y48" i="2"/>
  <c r="W48" i="2"/>
  <c r="P48" i="2"/>
  <c r="U48" i="2" s="1"/>
  <c r="Z47" i="2"/>
  <c r="Y47" i="2"/>
  <c r="W47" i="2"/>
  <c r="AA47" i="2" s="1"/>
  <c r="P47" i="2"/>
  <c r="U47" i="2" s="1"/>
  <c r="Z46" i="2"/>
  <c r="Y46" i="2"/>
  <c r="W46" i="2"/>
  <c r="AA46" i="2" s="1"/>
  <c r="P46" i="2"/>
  <c r="U46" i="2" s="1"/>
  <c r="Z45" i="2"/>
  <c r="Y45" i="2"/>
  <c r="W45" i="2"/>
  <c r="AA45" i="2" s="1"/>
  <c r="P45" i="2"/>
  <c r="U45" i="2" s="1"/>
  <c r="Z44" i="2"/>
  <c r="Y44" i="2"/>
  <c r="W44" i="2"/>
  <c r="P44" i="2"/>
  <c r="U44" i="2" s="1"/>
  <c r="Z43" i="2"/>
  <c r="Y43" i="2"/>
  <c r="W43" i="2"/>
  <c r="AA43" i="2" s="1"/>
  <c r="P43" i="2"/>
  <c r="U43" i="2" s="1"/>
  <c r="Z42" i="2"/>
  <c r="Y42" i="2"/>
  <c r="W42" i="2"/>
  <c r="P42" i="2"/>
  <c r="U42" i="2" s="1"/>
  <c r="Z41" i="2"/>
  <c r="Y41" i="2"/>
  <c r="W41" i="2"/>
  <c r="AA41" i="2" s="1"/>
  <c r="P41" i="2"/>
  <c r="U41" i="2" s="1"/>
  <c r="Z40" i="2"/>
  <c r="Y40" i="2"/>
  <c r="W40" i="2"/>
  <c r="P40" i="2"/>
  <c r="U40" i="2" s="1"/>
  <c r="Z39" i="2"/>
  <c r="Y39" i="2"/>
  <c r="W39" i="2"/>
  <c r="P39" i="2"/>
  <c r="U39" i="2" s="1"/>
  <c r="Z38" i="2"/>
  <c r="Y38" i="2"/>
  <c r="W38" i="2"/>
  <c r="P38" i="2"/>
  <c r="U38" i="2" s="1"/>
  <c r="Z37" i="2"/>
  <c r="Y37" i="2"/>
  <c r="W37" i="2"/>
  <c r="P37" i="2"/>
  <c r="U37" i="2" s="1"/>
  <c r="Z36" i="2"/>
  <c r="Y36" i="2"/>
  <c r="W36" i="2"/>
  <c r="P36" i="2"/>
  <c r="U36" i="2" s="1"/>
  <c r="Z35" i="2"/>
  <c r="Y35" i="2"/>
  <c r="W35" i="2"/>
  <c r="AA35" i="2" s="1"/>
  <c r="P35" i="2"/>
  <c r="U35" i="2" s="1"/>
  <c r="Z34" i="2"/>
  <c r="Y34" i="2"/>
  <c r="W34" i="2"/>
  <c r="P34" i="2"/>
  <c r="U34" i="2" s="1"/>
  <c r="Z33" i="2"/>
  <c r="Y33" i="2"/>
  <c r="W33" i="2"/>
  <c r="AA33" i="2" s="1"/>
  <c r="P33" i="2"/>
  <c r="U33" i="2" s="1"/>
  <c r="Z32" i="2"/>
  <c r="Y32" i="2"/>
  <c r="W32" i="2"/>
  <c r="AA32" i="2" s="1"/>
  <c r="P32" i="2"/>
  <c r="U32" i="2" s="1"/>
  <c r="Z31" i="2"/>
  <c r="Y31" i="2"/>
  <c r="W31" i="2"/>
  <c r="P31" i="2"/>
  <c r="U31" i="2" s="1"/>
  <c r="Z30" i="2"/>
  <c r="Y30" i="2"/>
  <c r="W30" i="2"/>
  <c r="AA30" i="2" s="1"/>
  <c r="P30" i="2"/>
  <c r="U30" i="2" s="1"/>
  <c r="Z29" i="2"/>
  <c r="Y29" i="2"/>
  <c r="W29" i="2"/>
  <c r="AA29" i="2" s="1"/>
  <c r="P29" i="2"/>
  <c r="U29" i="2" s="1"/>
  <c r="Z28" i="2"/>
  <c r="Y28" i="2"/>
  <c r="W28" i="2"/>
  <c r="P28" i="2"/>
  <c r="U28" i="2" s="1"/>
  <c r="Z27" i="2"/>
  <c r="Y27" i="2"/>
  <c r="W27" i="2"/>
  <c r="P27" i="2"/>
  <c r="U27" i="2" s="1"/>
  <c r="Z26" i="2"/>
  <c r="Y26" i="2"/>
  <c r="W26" i="2"/>
  <c r="AA26" i="2" s="1"/>
  <c r="P26" i="2"/>
  <c r="U26" i="2" s="1"/>
  <c r="Z25" i="2"/>
  <c r="Y25" i="2"/>
  <c r="W25" i="2"/>
  <c r="P25" i="2"/>
  <c r="U25" i="2" s="1"/>
  <c r="Z24" i="2"/>
  <c r="Y24" i="2"/>
  <c r="W24" i="2"/>
  <c r="P24" i="2"/>
  <c r="U24" i="2" s="1"/>
  <c r="Z23" i="2"/>
  <c r="Y23" i="2"/>
  <c r="W23" i="2"/>
  <c r="P23" i="2"/>
  <c r="U23" i="2" s="1"/>
  <c r="Z22" i="2"/>
  <c r="Y22" i="2"/>
  <c r="W22" i="2"/>
  <c r="P22" i="2"/>
  <c r="U22" i="2" s="1"/>
  <c r="Z21" i="2"/>
  <c r="Y21" i="2"/>
  <c r="W21" i="2"/>
  <c r="P21" i="2"/>
  <c r="U21" i="2" s="1"/>
  <c r="Z20" i="2"/>
  <c r="Y20" i="2"/>
  <c r="W20" i="2"/>
  <c r="P20" i="2"/>
  <c r="U20" i="2" s="1"/>
  <c r="Z19" i="2"/>
  <c r="Y19" i="2"/>
  <c r="W19" i="2"/>
  <c r="P19" i="2"/>
  <c r="U19" i="2" s="1"/>
  <c r="Z18" i="2"/>
  <c r="Y18" i="2"/>
  <c r="W18" i="2"/>
  <c r="AA18" i="2" s="1"/>
  <c r="P18" i="2"/>
  <c r="U18" i="2" s="1"/>
  <c r="Z17" i="2"/>
  <c r="Y17" i="2"/>
  <c r="W17" i="2"/>
  <c r="AA17" i="2" s="1"/>
  <c r="P17" i="2"/>
  <c r="U17" i="2" s="1"/>
  <c r="Z16" i="2"/>
  <c r="Y16" i="2"/>
  <c r="W16" i="2"/>
  <c r="P16" i="2"/>
  <c r="U16" i="2" s="1"/>
  <c r="Z15" i="2"/>
  <c r="Y15" i="2"/>
  <c r="W15" i="2"/>
  <c r="AA15" i="2" s="1"/>
  <c r="P15" i="2"/>
  <c r="U15" i="2" s="1"/>
  <c r="Z14" i="2"/>
  <c r="Y14" i="2"/>
  <c r="W14" i="2"/>
  <c r="P14" i="2"/>
  <c r="U14" i="2" s="1"/>
  <c r="Z13" i="2"/>
  <c r="Y13" i="2"/>
  <c r="W13" i="2"/>
  <c r="AA13" i="2" s="1"/>
  <c r="P13" i="2"/>
  <c r="U13" i="2" s="1"/>
  <c r="Z12" i="2"/>
  <c r="Y12" i="2"/>
  <c r="W12" i="2"/>
  <c r="AA12" i="2" s="1"/>
  <c r="P12" i="2"/>
  <c r="U12" i="2" s="1"/>
  <c r="Z11" i="2"/>
  <c r="Y11" i="2"/>
  <c r="W11" i="2"/>
  <c r="AA11" i="2" s="1"/>
  <c r="P11" i="2"/>
  <c r="U11" i="2" s="1"/>
  <c r="AA10" i="2"/>
  <c r="Z10" i="2"/>
  <c r="AA9" i="2"/>
  <c r="Z9" i="2"/>
  <c r="P9" i="2"/>
  <c r="U9" i="2" s="1"/>
  <c r="AA8" i="2"/>
  <c r="Z8" i="2"/>
  <c r="P8" i="2"/>
  <c r="U8" i="2" s="1"/>
  <c r="AA7" i="2"/>
  <c r="Z7" i="2"/>
  <c r="P7" i="2"/>
  <c r="U7" i="2" s="1"/>
  <c r="AA6" i="2"/>
  <c r="Z6" i="2"/>
  <c r="P6" i="2"/>
  <c r="U6" i="2" s="1"/>
  <c r="AA5" i="2"/>
  <c r="Z5" i="2"/>
  <c r="P5" i="2"/>
  <c r="U5" i="2" s="1"/>
  <c r="AB4" i="2"/>
  <c r="Z4" i="2"/>
  <c r="P4" i="2"/>
  <c r="U4" i="2" s="1"/>
  <c r="AA34" i="2" l="1"/>
  <c r="AA36" i="2"/>
  <c r="AA22" i="2"/>
  <c r="AA38" i="2"/>
  <c r="AA24" i="2"/>
  <c r="AA31" i="2"/>
  <c r="AA21" i="2"/>
  <c r="AA37" i="2"/>
  <c r="AA39" i="2"/>
  <c r="AA48" i="2"/>
  <c r="AA25" i="2"/>
  <c r="AB5" i="2"/>
  <c r="AB6" i="2" s="1"/>
  <c r="AB7" i="2" s="1"/>
  <c r="AA14" i="2"/>
  <c r="AA23" i="2"/>
  <c r="AA42" i="2"/>
  <c r="AA20" i="2"/>
  <c r="AA27" i="2"/>
  <c r="AA44" i="2"/>
  <c r="AA19" i="2"/>
  <c r="AA16" i="2"/>
  <c r="AA40" i="2"/>
  <c r="AB8" i="2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</calcChain>
</file>

<file path=xl/sharedStrings.xml><?xml version="1.0" encoding="utf-8"?>
<sst xmlns="http://schemas.openxmlformats.org/spreadsheetml/2006/main" count="382" uniqueCount="282">
  <si>
    <t>Nominativo Proponente</t>
  </si>
  <si>
    <t>Titolo Progetto</t>
  </si>
  <si>
    <t>Innovatività + Multidisclinarietà</t>
  </si>
  <si>
    <t xml:space="preserve">qualità chiarezza e accuratezza della presentazione del progetto </t>
  </si>
  <si>
    <t>qualità del soggetto proponente</t>
  </si>
  <si>
    <t>qualità esperienza del Responsabile artistico del progetto</t>
  </si>
  <si>
    <t>quantità degli spettacoli</t>
  </si>
  <si>
    <t>qualità degli spettacoli proposti: Innovatività + Multidisclinarietà</t>
  </si>
  <si>
    <t>qualità degli artisti coinvolti</t>
  </si>
  <si>
    <t>valorizzazione del patrimonio culturale e paesaggistico</t>
  </si>
  <si>
    <t>numero comuni coinvolti</t>
  </si>
  <si>
    <t>qualità economico finanziaria del progetto</t>
  </si>
  <si>
    <t>rilevanza rispetto lotta cambiamento climatico</t>
  </si>
  <si>
    <t xml:space="preserve">punteggio parziale </t>
  </si>
  <si>
    <t>inclusione per partecipazione persone con disabilità</t>
  </si>
  <si>
    <t>collaborazione co istituti e luoghi della cultura e enti parco</t>
  </si>
  <si>
    <t>componente femminile e giovanile</t>
  </si>
  <si>
    <t>certificazione ambientale allegata</t>
  </si>
  <si>
    <t>COSTI REALI ammissibili</t>
  </si>
  <si>
    <t>CONTRIBUTO = 70% ammissibile</t>
  </si>
  <si>
    <t>COSTI FORFETTARI ammissibili</t>
  </si>
  <si>
    <t>TOTALE COSTI AMMISSIBILI</t>
  </si>
  <si>
    <t>Progressivo</t>
  </si>
  <si>
    <t>Note</t>
  </si>
  <si>
    <t>Umbria Cantat produzioni immersive tra musica, poesia e spiritualità attraverso i millenni</t>
  </si>
  <si>
    <t>15+3</t>
  </si>
  <si>
    <t>Ammesso e Finanziato</t>
  </si>
  <si>
    <t>ASSOCIAZIONE OPERA</t>
  </si>
  <si>
    <t>You are here</t>
  </si>
  <si>
    <t>15+5</t>
  </si>
  <si>
    <t>Umbria Slow Theatre (UST)</t>
  </si>
  <si>
    <t>15+4</t>
  </si>
  <si>
    <t>TANGANICA – Libero Stato della Risata</t>
  </si>
  <si>
    <t>12+4</t>
  </si>
  <si>
    <t>MASTRINI PRODUCTION &amp; COMMUNICATION SRL</t>
  </si>
  <si>
    <t>Festival Internazionale Green Music- VII Edizione</t>
  </si>
  <si>
    <t>Associazione Ippocampo</t>
  </si>
  <si>
    <t>Verdecoprente Umbria Fest</t>
  </si>
  <si>
    <t>Pietre che Cantano. Terza Edizione: lo stigma del fuoco</t>
  </si>
  <si>
    <t>9+4</t>
  </si>
  <si>
    <t>Musica tra gli Ulivi e le Abbazie</t>
  </si>
  <si>
    <t>C.R.E.A. (Choreography, Research, Empowerment, Audiences)</t>
  </si>
  <si>
    <t>Associazione Umbria Film Festival</t>
  </si>
  <si>
    <t>FUORI FESTIVAL - LOVING ARTS</t>
  </si>
  <si>
    <t>UFO Umbria Factory Off</t>
  </si>
  <si>
    <t>12+3</t>
  </si>
  <si>
    <t>FATE School</t>
  </si>
  <si>
    <t>Gecko Festival</t>
  </si>
  <si>
    <t>ISOLA DI EINSTEIN 2024</t>
  </si>
  <si>
    <t>TEATRO LABORATORIO ISOLA DI CONFINE APS</t>
  </si>
  <si>
    <t>Teatro Comunità Umbria Fest 2023-24</t>
  </si>
  <si>
    <t>ASSOCIAZIONE TURISTICA PRO LOCO BEVAGNA APS</t>
  </si>
  <si>
    <t>SHAKESPEARE EXPERIENCE</t>
  </si>
  <si>
    <t>DIGITAL PRIMITIVES</t>
  </si>
  <si>
    <t>MoonLight</t>
  </si>
  <si>
    <t>EXPERIMENTAL VIM 2024</t>
  </si>
  <si>
    <t>LANTERNA MAGICA Cinema come luogo di multiculturalità</t>
  </si>
  <si>
    <t>Performer in Umbria Più Terza Edizione</t>
  </si>
  <si>
    <t>LE QUATTRO STAGIONI DI UMBRIA GREEN FESTIVAL</t>
  </si>
  <si>
    <t>STAGIONE ARTISTICA VIVOSÒNO 2023-24</t>
  </si>
  <si>
    <t>Associazione Realmente</t>
  </si>
  <si>
    <t>Inclusa l’Arte</t>
  </si>
  <si>
    <t>Associazione Culturale Dancity</t>
  </si>
  <si>
    <t>DANCITY EVENTS 2023/2024</t>
  </si>
  <si>
    <t>UN VECCHIO DI NOME CHISCIOTTE</t>
  </si>
  <si>
    <t>9+2</t>
  </si>
  <si>
    <t>SEE YOU SUN</t>
  </si>
  <si>
    <t>12+2</t>
  </si>
  <si>
    <t>STORIE DAL CENTRO</t>
  </si>
  <si>
    <t>9+3</t>
  </si>
  <si>
    <t>TI.EFFE.U. TEATRO DI FIGURA UMBRO ASSOCIAZIONE CULTURALE IMMAGINAZIONE</t>
  </si>
  <si>
    <t>FIGURATEVI” – Festival Internazionale di Teatro di Figura 2024</t>
  </si>
  <si>
    <t>6+3</t>
  </si>
  <si>
    <t>Ammesso e Finanziato in quota parte per euro 14.918,00</t>
  </si>
  <si>
    <t>Sagrantino Wine &amp; Performance 2024</t>
  </si>
  <si>
    <t>Ammesso ma non Finanziato per carenza fondi</t>
  </si>
  <si>
    <t>PROGETTO IMMAGINARIO ASSOCIAZIONE CULTURALE</t>
  </si>
  <si>
    <t>PLAYTIME – UMBRIA VERDE Progetto Smart - #sport #musica #arte #ambiente</t>
  </si>
  <si>
    <t>ROCKIN’ UMBRIA 2.0</t>
  </si>
  <si>
    <t>Voyage dans le cinéma</t>
  </si>
  <si>
    <t>ASSOCIAZIONE CULTURALE PONTE LEVATOIO</t>
  </si>
  <si>
    <t>CAMBIO FESTIVAL</t>
  </si>
  <si>
    <t>TEATRI IN RETE - SECONDO ATTO</t>
  </si>
  <si>
    <t>PANEDENTITEATRO APS</t>
  </si>
  <si>
    <t>Pollicino, sentieri teatrali</t>
  </si>
  <si>
    <t>MUSICA PARADISO, WE ALL LOVE ENNIO MORRICONE</t>
  </si>
  <si>
    <t>IL TEATRO AL CENTRO DEL MONDO</t>
  </si>
  <si>
    <t>9+5</t>
  </si>
  <si>
    <t>EAT ENOGASTRONOMIA A TEATRO 2023/2024</t>
  </si>
  <si>
    <t>BorgoBand, Quando la banda passò…per i borghi dell’Umbria.
2a edizione</t>
  </si>
  <si>
    <t>6+2</t>
  </si>
  <si>
    <t>PROGETTO OMAGGIO ALL'UMBRIA</t>
  </si>
  <si>
    <t>NOTE IN VERDE BIANCO E ROSSO</t>
  </si>
  <si>
    <t>ARTE E RITMI NEI BORGHI UMBRI</t>
  </si>
  <si>
    <t>6+4</t>
  </si>
  <si>
    <t>PSICHE IN AZIONE</t>
  </si>
  <si>
    <t>NON AMMESSE PER PUNTEGGIO INFERIORE A 60/100</t>
  </si>
  <si>
    <t>Borgo Degli Artisti 2024</t>
  </si>
  <si>
    <t>TUTTINSTRADA</t>
  </si>
  <si>
    <t>PLANETARIUM</t>
  </si>
  <si>
    <t>TIC AWARD</t>
  </si>
  <si>
    <t>12+1</t>
  </si>
  <si>
    <t>SUNDAY LOL | Live Or Laugh</t>
  </si>
  <si>
    <t>Comic Festival-Facciamoci 4 Risate</t>
  </si>
  <si>
    <t>Paiper Associazione Culturale</t>
  </si>
  <si>
    <t>PAIPER ADVENTURE</t>
  </si>
  <si>
    <t>6+1</t>
  </si>
  <si>
    <t>ESCLUSE DA ISTRUTTORIA DEL CTV</t>
  </si>
  <si>
    <t>T-Time Festival</t>
  </si>
  <si>
    <t>ISOLA DEL LIBRO TRASIMENO 2023 (UNDICESIMA EDIZIONE)</t>
  </si>
  <si>
    <t>0</t>
  </si>
  <si>
    <t>ESCLUSE DA ISTRUTTORIA FORMALE</t>
  </si>
  <si>
    <t>WONDERLAST MUSIC FESTIVAL</t>
  </si>
  <si>
    <t>Mancanza dei requisiti di cui all'art. 9 (Compliazione ed invio delle domande di ammissione alle agevolazioni)</t>
  </si>
  <si>
    <t>FESTIVAL DEI TRAMONTI TIAFF</t>
  </si>
  <si>
    <t>MUSICA RICERCATA 2024</t>
  </si>
  <si>
    <t>FUORI CONTESTO</t>
  </si>
  <si>
    <t>Viuzze - Musica nei vicoli</t>
  </si>
  <si>
    <t>MRC FESTIVAL</t>
  </si>
  <si>
    <t>OPERACORTO UMBRIA</t>
  </si>
  <si>
    <t>Mancanza dei requisiti del soggetto proponenente di cui all'art. 3 (Soggetti destinatari del bando e requisiti di ammissibilità)</t>
  </si>
  <si>
    <t>LE MACCHINE CELIBI SOCIETÀ COOPERATIVA</t>
  </si>
  <si>
    <t>Macchine\\Live</t>
  </si>
  <si>
    <t>AMAN IMAN</t>
  </si>
  <si>
    <t>ASSOCIAZIONE TERNI CITTÀ FUTURA</t>
  </si>
  <si>
    <t>12esima EDIZIONE “TRIBUTO A SERGIO ENDRIGO" – CITTA’ DI TERNI</t>
  </si>
  <si>
    <t>OPLAS ESCAPE DANCE ROOM</t>
  </si>
  <si>
    <t>ROGHERS STAFF ASSOCIAZIONE DI PROMOZIONE SOCIALE</t>
  </si>
  <si>
    <t>ASPETTANDO UMBRIA CHE SPACCA FESTIVAL 2024</t>
  </si>
  <si>
    <t>RISATE D'AUTORE</t>
  </si>
  <si>
    <t>ASSOCIAZIONE OPERA MORLACCHI</t>
  </si>
  <si>
    <t>Oper-Art</t>
  </si>
  <si>
    <t>E 45 - Connessioni a 4 ruote</t>
  </si>
  <si>
    <t>COUNTRY FOLK UMBRIA</t>
  </si>
  <si>
    <t>RASSEGNA NATALIZIA</t>
  </si>
  <si>
    <t>Mancanza dei requisiti del soggetto proponenente di cui all'art. 7 (Spese escluse)</t>
  </si>
  <si>
    <t>UMBRIA ON STAGE - EXPLORAZIONI</t>
  </si>
  <si>
    <t>UMBRIALIRICA '24</t>
  </si>
  <si>
    <t>STUPORE Fest – Festival della Scienza, delle Arti e dell'Ambiente di Acquasparta</t>
  </si>
  <si>
    <t>TEATRO e TERRITORIO</t>
  </si>
  <si>
    <t>Associazione Inscena</t>
  </si>
  <si>
    <t>ONDE DI DANZA NEL MARE DELL’UMBRIA</t>
  </si>
  <si>
    <t>Non ammessa ex art. 11 per mancanza dei requisiti di cui all'art. 4 (Caratteristiche del Progetto e Spese ammissibili)</t>
  </si>
  <si>
    <t>Associazione Opera Network</t>
  </si>
  <si>
    <t>FONTEMAGGIORE Società Cooperativa</t>
  </si>
  <si>
    <t>ASSOCIAZIONE CULTURALE TEATRALE OCCHI SUL MONDO</t>
  </si>
  <si>
    <t>UMBRIA ENSEMBLE ASSOCIAZIONE DI PROMOZIONE SOCIALE</t>
  </si>
  <si>
    <t>Tender - Società Cooperativa</t>
  </si>
  <si>
    <t>DANCE GALLERY Associazione di Promozione Sociale</t>
  </si>
  <si>
    <t>GESTIONI CINEMATOGRAFICHE E TEATRALI COOP. SOCIALE</t>
  </si>
  <si>
    <t>ASSOCIAZIONE CULTURALE TEATRALE MICRO TEATRO TERRA MARIQUE</t>
  </si>
  <si>
    <t>SPIN A ENHANCING PEOPLE - ASSOCIAZIONE</t>
  </si>
  <si>
    <t>PSIQUADRO Società Cooperativa - Impresa Sociale</t>
  </si>
  <si>
    <t>Moon in June S.R.L. Impresa Sociale</t>
  </si>
  <si>
    <t>Associazione Riverock</t>
  </si>
  <si>
    <t>ASSOCIAZIONE VISIONINMUSICA CON PERSONALITA' GIURIDICA</t>
  </si>
  <si>
    <t>Associazione Cinematografica Dilettantistica Effetto Cinema</t>
  </si>
  <si>
    <t>ASSOCIAZIONE CULTURALE DI PROMOZIONE SOCIALE AURORA APS</t>
  </si>
  <si>
    <t>DE RERUM NATURA APS</t>
  </si>
  <si>
    <t>ASSOCIAZIONE CULTURALE MUSICITTA'</t>
  </si>
  <si>
    <t>ASSOCIAZIONE CULTURALE CENTRO TEATRALE UMBRO</t>
  </si>
  <si>
    <t>Orizzonte Nove S.R.L.</t>
  </si>
  <si>
    <t>TEATRO BELLI DI ANTONIO SALINES S.R.L.</t>
  </si>
  <si>
    <t>La Strada del Sagrantino - Associazione</t>
  </si>
  <si>
    <t>BM MUSIC GROUP S.R.L.S.</t>
  </si>
  <si>
    <t>Associazione In Canto</t>
  </si>
  <si>
    <t>ASSOCIAZIONE MAGAZZINI ARTISTICI</t>
  </si>
  <si>
    <t>STUDIOLAB INTERNATIONAL - ENTE DEL TERZO SETTORE - IMPRESA SOCIALE</t>
  </si>
  <si>
    <t>ASSOCIAZIONE TEATRO SAN CARLO</t>
  </si>
  <si>
    <t>AC COMPANY S.R.L.</t>
  </si>
  <si>
    <t>VIVO UMBRIA S.R.L.S.</t>
  </si>
  <si>
    <t>OMAGGIO ALL'UMBRIA - ASSOCIAZIONE</t>
  </si>
  <si>
    <t>LM Eventi S.R.L. Semplificata</t>
  </si>
  <si>
    <t>A.P.S. MUSICA PER I BORGHI</t>
  </si>
  <si>
    <t>C.U.T. CENTRO UNIVERSITARIO TEATRALE DI PERUGIA - ETS</t>
  </si>
  <si>
    <t>Associazione Oktuderfest ETS</t>
  </si>
  <si>
    <t>EVENTI.COM S.N.C DI BARBAROSSA ANDREA</t>
  </si>
  <si>
    <t>Giratori Società Consortile a Responsabilità Limitata</t>
  </si>
  <si>
    <t>ROGHERS PRODUZIONI S.R.L.S.</t>
  </si>
  <si>
    <t>Tony Pisante Management S.R.L.S.</t>
  </si>
  <si>
    <t>Associazione Musicale Ciro Scarponi</t>
  </si>
  <si>
    <t>ASSOCIAZIONE ISOLA DEL LIBRO TRASIMENO CIRO E CRISTOFORO MARRI</t>
  </si>
  <si>
    <t>QCEVENTS S.R.L.</t>
  </si>
  <si>
    <t>CRAL Domenico Cancelloni</t>
  </si>
  <si>
    <t>ASSOCIAZIONE OPIFICIO SONORO</t>
  </si>
  <si>
    <t>MD2 PROJECT S.R.L.</t>
  </si>
  <si>
    <t>ANNA7POSTE EVENTI E COMUNICAZIONE S.R.L.S.</t>
  </si>
  <si>
    <t>MRC AGENCY S.R.L.S.</t>
  </si>
  <si>
    <t>FONDAZIONE PERUGIA MUSICA CLASSICA</t>
  </si>
  <si>
    <t>ASSOCIAZIONE UMBRA DELLA CANZONE E DELLA MUSICA D'AUTORE APS</t>
  </si>
  <si>
    <t>LA TERRA NUOVA S.R.L.</t>
  </si>
  <si>
    <t>MACOCAP3 SOCIETA' IN ACCOMANDITA SEMPLICE DI CAPANNELLI MASSIMO</t>
  </si>
  <si>
    <t>Ass. Cult. CARACO'</t>
  </si>
  <si>
    <t>RUBINIA - Libero Professionista</t>
  </si>
  <si>
    <t>Asssociazione Festival delle Nazioni di Città di Castello - O.N.L.U.S.</t>
  </si>
  <si>
    <t>Associazione Culturale Athanor Eventi</t>
  </si>
  <si>
    <t>S.O.L.T.I. DI FASANO ERMANNO E C. S.N.C.</t>
  </si>
  <si>
    <t>LVF S.R.L.</t>
  </si>
  <si>
    <t>Associazione Teatro di Sacco</t>
  </si>
  <si>
    <t>Num. Grad.</t>
  </si>
  <si>
    <t>TOT. PUNTI</t>
  </si>
  <si>
    <t>MEA CONCERTI S.R.L</t>
  </si>
  <si>
    <t>ASSOCIAZIONE CULTURALE "UMBRIA FOR THE FUTURE"</t>
  </si>
  <si>
    <t>Codice Progetto</t>
  </si>
  <si>
    <t>3/2023/Spe</t>
  </si>
  <si>
    <t>51/2023/Spe</t>
  </si>
  <si>
    <t>TOTALE CONTRIBUTO = 70% dei costi ammissibili</t>
  </si>
  <si>
    <t>32/2023/Spe</t>
  </si>
  <si>
    <t>19/2023/Spe</t>
  </si>
  <si>
    <t>25/2023/Spe</t>
  </si>
  <si>
    <t>63/2023/Spe</t>
  </si>
  <si>
    <t>37/2023/Spe</t>
  </si>
  <si>
    <t>55/2023/Spe</t>
  </si>
  <si>
    <t>27/2023/Spe</t>
  </si>
  <si>
    <t>70/2023/Spe</t>
  </si>
  <si>
    <t>6/2023/Spe</t>
  </si>
  <si>
    <t>24/2023/Spe</t>
  </si>
  <si>
    <t>12/2023/Spe</t>
  </si>
  <si>
    <t>75/2023/Spe</t>
  </si>
  <si>
    <t>33/2023/Spe</t>
  </si>
  <si>
    <t>48/2023/Spe</t>
  </si>
  <si>
    <t>28/2023/Spe</t>
  </si>
  <si>
    <t>61/2023/Spe</t>
  </si>
  <si>
    <t>57/2023/Spe</t>
  </si>
  <si>
    <t>16/2023/Spe</t>
  </si>
  <si>
    <t>56/2023/Spe</t>
  </si>
  <si>
    <t>7/2023/Spe</t>
  </si>
  <si>
    <t>13/2023/Spe</t>
  </si>
  <si>
    <t>8/2023/Spe</t>
  </si>
  <si>
    <t>73/2023/Spe</t>
  </si>
  <si>
    <t>71/2023/Spe</t>
  </si>
  <si>
    <t>10/2023/Spe</t>
  </si>
  <si>
    <t>11/2023/Spe</t>
  </si>
  <si>
    <t>15/2023/Spe</t>
  </si>
  <si>
    <t>47/2023/Spe</t>
  </si>
  <si>
    <t>76/2023/Spe</t>
  </si>
  <si>
    <t>50/2023/Spe</t>
  </si>
  <si>
    <t>29/2023/Spe</t>
  </si>
  <si>
    <t>60/2023/Spe</t>
  </si>
  <si>
    <t>30/2023/Spe</t>
  </si>
  <si>
    <t>14/2023/Spe</t>
  </si>
  <si>
    <t>9/2023/Spe</t>
  </si>
  <si>
    <t>5/2023/Spe</t>
  </si>
  <si>
    <t>35/2023/Spe</t>
  </si>
  <si>
    <t>53/2023/Spe</t>
  </si>
  <si>
    <t>22/2023/Spe</t>
  </si>
  <si>
    <t>17/2023/Spe</t>
  </si>
  <si>
    <t>58/2023/Spe</t>
  </si>
  <si>
    <t>44/2023/Spe</t>
  </si>
  <si>
    <t>36/2023/Spe</t>
  </si>
  <si>
    <t>69/2023/Spe</t>
  </si>
  <si>
    <t>18/2023/Spe</t>
  </si>
  <si>
    <t>64/2023/Spe</t>
  </si>
  <si>
    <t>43/2023/Spe</t>
  </si>
  <si>
    <t>49/2023/Spe</t>
  </si>
  <si>
    <t>62/2023/Spe</t>
  </si>
  <si>
    <t>68/2023/Spe</t>
  </si>
  <si>
    <t>67/2023/Spe</t>
  </si>
  <si>
    <t>4/2023/Spe</t>
  </si>
  <si>
    <t>1/2023/Spe</t>
  </si>
  <si>
    <t>2/2023/Spe</t>
  </si>
  <si>
    <t>20/2023/Spe</t>
  </si>
  <si>
    <t>21/2023/Spe</t>
  </si>
  <si>
    <t>23/2023/Spe</t>
  </si>
  <si>
    <t>26/2023/Spe</t>
  </si>
  <si>
    <t>31/2023/Spe</t>
  </si>
  <si>
    <t>34/2023/Spe</t>
  </si>
  <si>
    <t>38/2023/Spe</t>
  </si>
  <si>
    <t>39/2023/Spe</t>
  </si>
  <si>
    <t>40/2023/Spe</t>
  </si>
  <si>
    <t>41/2023/Spe</t>
  </si>
  <si>
    <t>42/2023/Spe</t>
  </si>
  <si>
    <t>45/2023/Spe</t>
  </si>
  <si>
    <t>46/2023/Spe</t>
  </si>
  <si>
    <t>52/2023/Spe</t>
  </si>
  <si>
    <t>54/2023/Spe</t>
  </si>
  <si>
    <t>59/2023/Spe</t>
  </si>
  <si>
    <t>65/2023/Spe</t>
  </si>
  <si>
    <t>66/2023/Spe</t>
  </si>
  <si>
    <t>72/2023/Spe</t>
  </si>
  <si>
    <t>74/2023/Spe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</si>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</sst>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:mm:ss;@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4" xfId="0" applyFont="1" applyBorder="1" applyAlignment="1">
      <alignment wrapText="1"/>
    </xf>
    <xf numFmtId="0" fontId="4" fillId="5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left" wrapText="1"/>
    </xf>
    <xf numFmtId="49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wrapText="1"/>
    </xf>
    <xf numFmtId="0" fontId="4" fillId="5" borderId="1" xfId="0" quotePrefix="1" applyFont="1" applyFill="1" applyBorder="1" applyAlignment="1">
      <alignment horizontal="right" wrapText="1"/>
    </xf>
    <xf numFmtId="0" fontId="4" fillId="5" borderId="7" xfId="0" applyFont="1" applyFill="1" applyBorder="1" applyAlignment="1">
      <alignment horizontal="right" wrapText="1"/>
    </xf>
    <xf numFmtId="0" fontId="3" fillId="0" borderId="8" xfId="0" applyFont="1" applyBorder="1" applyAlignment="1">
      <alignment wrapText="1"/>
    </xf>
    <xf numFmtId="49" fontId="4" fillId="0" borderId="7" xfId="0" applyNumberFormat="1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4" fillId="5" borderId="0" xfId="0" applyFont="1" applyFill="1" applyAlignment="1">
      <alignment horizontal="right" wrapText="1"/>
    </xf>
    <xf numFmtId="0" fontId="4" fillId="5" borderId="2" xfId="0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5" borderId="10" xfId="0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right" wrapText="1"/>
    </xf>
    <xf numFmtId="0" fontId="4" fillId="5" borderId="8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49" fontId="4" fillId="0" borderId="4" xfId="0" applyNumberFormat="1" applyFont="1" applyBorder="1" applyAlignment="1">
      <alignment horizontal="right" wrapText="1"/>
    </xf>
    <xf numFmtId="0" fontId="3" fillId="5" borderId="8" xfId="0" applyFont="1" applyFill="1" applyBorder="1" applyAlignment="1">
      <alignment wrapText="1"/>
    </xf>
    <xf numFmtId="49" fontId="4" fillId="5" borderId="8" xfId="0" applyNumberFormat="1" applyFont="1" applyFill="1" applyBorder="1" applyAlignment="1">
      <alignment horizontal="right" wrapText="1"/>
    </xf>
    <xf numFmtId="0" fontId="4" fillId="5" borderId="3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0" fontId="3" fillId="0" borderId="8" xfId="0" applyFont="1" applyBorder="1" applyAlignment="1">
      <alignment horizontal="left" wrapText="1"/>
    </xf>
    <xf numFmtId="0" fontId="4" fillId="5" borderId="8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right" wrapText="1"/>
    </xf>
    <xf numFmtId="49" fontId="4" fillId="0" borderId="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right" wrapText="1"/>
    </xf>
    <xf numFmtId="49" fontId="4" fillId="0" borderId="1" xfId="0" quotePrefix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7" xfId="0" applyFont="1" applyBorder="1" applyAlignment="1">
      <alignment horizontal="right" wrapText="1"/>
    </xf>
    <xf numFmtId="49" fontId="4" fillId="0" borderId="1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4" fillId="0" borderId="8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0" fontId="4" fillId="3" borderId="4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7" fillId="5" borderId="1" xfId="2" applyNumberFormat="1" applyFont="1" applyFill="1" applyBorder="1" applyAlignment="1">
      <alignment horizontal="right" wrapText="1"/>
    </xf>
    <xf numFmtId="43" fontId="4" fillId="5" borderId="1" xfId="1" applyFont="1" applyFill="1" applyBorder="1"/>
    <xf numFmtId="0" fontId="5" fillId="0" borderId="1" xfId="2" applyNumberFormat="1" applyFont="1" applyBorder="1" applyAlignment="1">
      <alignment horizontal="right" wrapText="1"/>
    </xf>
    <xf numFmtId="165" fontId="4" fillId="0" borderId="9" xfId="0" applyNumberFormat="1" applyFont="1" applyBorder="1"/>
    <xf numFmtId="0" fontId="5" fillId="5" borderId="7" xfId="2" applyNumberFormat="1" applyFont="1" applyFill="1" applyBorder="1" applyAlignment="1">
      <alignment horizontal="right" wrapText="1"/>
    </xf>
    <xf numFmtId="0" fontId="7" fillId="0" borderId="7" xfId="2" applyNumberFormat="1" applyFont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43" fontId="4" fillId="0" borderId="0" xfId="1" applyFont="1" applyBorder="1"/>
    <xf numFmtId="43" fontId="4" fillId="5" borderId="0" xfId="1" applyFont="1" applyFill="1" applyBorder="1"/>
    <xf numFmtId="43" fontId="3" fillId="5" borderId="11" xfId="1" applyFont="1" applyFill="1" applyBorder="1"/>
    <xf numFmtId="0" fontId="4" fillId="0" borderId="0" xfId="0" applyFont="1"/>
    <xf numFmtId="0" fontId="4" fillId="0" borderId="4" xfId="0" applyFont="1" applyBorder="1"/>
    <xf numFmtId="0" fontId="3" fillId="0" borderId="4" xfId="0" applyFont="1" applyBorder="1" applyAlignment="1">
      <alignment horizontal="right"/>
    </xf>
    <xf numFmtId="0" fontId="4" fillId="0" borderId="9" xfId="0" applyFont="1" applyBorder="1"/>
    <xf numFmtId="43" fontId="3" fillId="0" borderId="9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9" xfId="0" applyFont="1" applyBorder="1"/>
    <xf numFmtId="0" fontId="4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0" xfId="0" applyFont="1"/>
    <xf numFmtId="0" fontId="4" fillId="5" borderId="0" xfId="0" applyFont="1" applyFill="1"/>
    <xf numFmtId="43" fontId="4" fillId="0" borderId="1" xfId="1" applyFont="1" applyFill="1" applyBorder="1"/>
    <xf numFmtId="49" fontId="3" fillId="0" borderId="8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49" fontId="7" fillId="0" borderId="1" xfId="2" applyNumberFormat="1" applyFont="1" applyFill="1" applyBorder="1" applyAlignment="1">
      <alignment horizontal="right" wrapText="1"/>
    </xf>
    <xf numFmtId="49" fontId="7" fillId="0" borderId="7" xfId="2" applyNumberFormat="1" applyFont="1" applyFill="1" applyBorder="1" applyAlignment="1">
      <alignment horizontal="right" wrapText="1"/>
    </xf>
    <xf numFmtId="49" fontId="8" fillId="0" borderId="9" xfId="0" applyNumberFormat="1" applyFont="1" applyBorder="1" applyAlignment="1">
      <alignment horizontal="right"/>
    </xf>
    <xf numFmtId="49" fontId="8" fillId="5" borderId="9" xfId="0" applyNumberFormat="1" applyFont="1" applyFill="1" applyBorder="1" applyAlignment="1">
      <alignment horizontal="right"/>
    </xf>
    <xf numFmtId="0" fontId="5" fillId="0" borderId="0" xfId="0" applyFont="1"/>
    <xf numFmtId="0" fontId="2" fillId="0" borderId="9" xfId="0" applyFont="1" applyBorder="1" applyAlignment="1">
      <alignment horizontal="right"/>
    </xf>
    <xf numFmtId="49" fontId="8" fillId="0" borderId="9" xfId="0" applyNumberFormat="1" applyFont="1" applyBorder="1"/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4" fillId="5" borderId="1" xfId="0" applyFont="1" applyFill="1" applyBorder="1"/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/>
    <xf numFmtId="0" fontId="4" fillId="6" borderId="8" xfId="0" applyFont="1" applyFill="1" applyBorder="1"/>
    <xf numFmtId="0" fontId="3" fillId="5" borderId="4" xfId="0" applyFont="1" applyFill="1" applyBorder="1" applyAlignment="1">
      <alignment horizontal="right"/>
    </xf>
    <xf numFmtId="43" fontId="4" fillId="5" borderId="4" xfId="1" applyFont="1" applyFill="1" applyBorder="1"/>
    <xf numFmtId="43" fontId="3" fillId="5" borderId="4" xfId="1" applyFont="1" applyFill="1" applyBorder="1"/>
    <xf numFmtId="0" fontId="3" fillId="5" borderId="1" xfId="0" applyFont="1" applyFill="1" applyBorder="1" applyAlignment="1">
      <alignment horizontal="right"/>
    </xf>
    <xf numFmtId="43" fontId="3" fillId="5" borderId="1" xfId="1" applyFont="1" applyFill="1" applyBorder="1"/>
    <xf numFmtId="43" fontId="4" fillId="5" borderId="5" xfId="1" applyFont="1" applyFill="1" applyBorder="1"/>
    <xf numFmtId="0" fontId="3" fillId="5" borderId="8" xfId="0" applyFont="1" applyFill="1" applyBorder="1" applyAlignment="1">
      <alignment horizontal="right"/>
    </xf>
    <xf numFmtId="43" fontId="4" fillId="5" borderId="8" xfId="1" applyFont="1" applyFill="1" applyBorder="1"/>
    <xf numFmtId="43" fontId="3" fillId="5" borderId="8" xfId="1" applyFont="1" applyFill="1" applyBorder="1"/>
    <xf numFmtId="0" fontId="4" fillId="6" borderId="4" xfId="0" applyFont="1" applyFill="1" applyBorder="1"/>
    <xf numFmtId="0" fontId="4" fillId="0" borderId="4" xfId="0" applyFont="1" applyBorder="1" applyAlignment="1">
      <alignment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>
      <alignment horizontal="center"/>
    </xf>
    <xf numFmtId="43" fontId="4" fillId="0" borderId="4" xfId="0" applyNumberFormat="1" applyFont="1" applyBorder="1" applyAlignment="1">
      <alignment horizontal="left"/>
    </xf>
    <xf numFmtId="0" fontId="3" fillId="5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8CB6-654F-46C4-A364-9978667C9B01}">
  <sheetPr>
    <pageSetUpPr fitToPage="1"/>
  </sheetPr>
  <dimension ref="A3:AC82"/>
  <sheetViews>
    <sheetView tabSelected="1" view="pageLayout" topLeftCell="A28" zoomScaleNormal="100" workbookViewId="0">
      <selection activeCell="B34" sqref="B34"/>
    </sheetView>
  </sheetViews>
  <sheetFormatPr defaultRowHeight="14.4" x14ac:dyDescent="0.3"/>
  <cols>
    <col min="1" max="1" width="6.33203125" customWidth="1"/>
    <col min="2" max="2" width="31.6640625" customWidth="1"/>
    <col min="3" max="3" width="11.44140625" customWidth="1"/>
    <col min="4" max="4" width="30" customWidth="1"/>
    <col min="5" max="20" width="0" hidden="1" customWidth="1"/>
    <col min="21" max="21" width="9" bestFit="1" customWidth="1"/>
    <col min="22" max="25" width="0" hidden="1" customWidth="1"/>
    <col min="26" max="26" width="12.33203125" customWidth="1"/>
    <col min="27" max="27" width="30.21875" customWidth="1"/>
    <col min="28" max="28" width="14.44140625" bestFit="1" customWidth="1"/>
    <col min="29" max="29" width="23.33203125" customWidth="1"/>
  </cols>
  <sheetData>
    <row r="3" spans="1:29" ht="37.799999999999997" customHeight="1" x14ac:dyDescent="0.3">
      <c r="A3" s="95" t="s">
        <v>199</v>
      </c>
      <c r="B3" s="94" t="s">
        <v>0</v>
      </c>
      <c r="C3" s="94" t="s">
        <v>203</v>
      </c>
      <c r="D3" s="94" t="s">
        <v>1</v>
      </c>
      <c r="E3" s="94" t="s">
        <v>2</v>
      </c>
      <c r="F3" s="109" t="s">
        <v>3</v>
      </c>
      <c r="G3" s="94" t="s">
        <v>4</v>
      </c>
      <c r="H3" s="94" t="s">
        <v>5</v>
      </c>
      <c r="I3" s="94" t="s">
        <v>6</v>
      </c>
      <c r="J3" s="94" t="s">
        <v>7</v>
      </c>
      <c r="K3" s="94" t="s">
        <v>8</v>
      </c>
      <c r="L3" s="94" t="s">
        <v>9</v>
      </c>
      <c r="M3" s="94" t="s">
        <v>10</v>
      </c>
      <c r="N3" s="94" t="s">
        <v>11</v>
      </c>
      <c r="O3" s="94" t="s">
        <v>12</v>
      </c>
      <c r="P3" s="94" t="s">
        <v>13</v>
      </c>
      <c r="Q3" s="94" t="s">
        <v>14</v>
      </c>
      <c r="R3" s="94" t="s">
        <v>15</v>
      </c>
      <c r="S3" s="94" t="s">
        <v>16</v>
      </c>
      <c r="T3" s="110" t="s">
        <v>17</v>
      </c>
      <c r="U3" s="94" t="s">
        <v>200</v>
      </c>
      <c r="V3" s="110" t="s">
        <v>18</v>
      </c>
      <c r="W3" s="110" t="s">
        <v>19</v>
      </c>
      <c r="X3" s="110" t="s">
        <v>20</v>
      </c>
      <c r="Y3" s="110" t="s">
        <v>19</v>
      </c>
      <c r="Z3" s="110" t="s">
        <v>21</v>
      </c>
      <c r="AA3" s="110" t="s">
        <v>206</v>
      </c>
      <c r="AB3" s="89" t="s">
        <v>22</v>
      </c>
      <c r="AC3" s="90" t="s">
        <v>23</v>
      </c>
    </row>
    <row r="4" spans="1:29" ht="41.4" x14ac:dyDescent="0.3">
      <c r="A4" s="107">
        <v>1</v>
      </c>
      <c r="B4" s="1" t="s">
        <v>143</v>
      </c>
      <c r="C4" s="24" t="s">
        <v>205</v>
      </c>
      <c r="D4" s="24" t="s">
        <v>24</v>
      </c>
      <c r="E4" s="4" t="s">
        <v>25</v>
      </c>
      <c r="F4" s="4">
        <v>10</v>
      </c>
      <c r="G4" s="4">
        <v>16</v>
      </c>
      <c r="H4" s="4">
        <v>10</v>
      </c>
      <c r="I4" s="4">
        <v>5</v>
      </c>
      <c r="J4" s="4">
        <v>18</v>
      </c>
      <c r="K4" s="4">
        <v>12</v>
      </c>
      <c r="L4" s="4">
        <v>3</v>
      </c>
      <c r="M4" s="4">
        <v>2</v>
      </c>
      <c r="N4" s="4">
        <v>1</v>
      </c>
      <c r="O4" s="4">
        <v>1</v>
      </c>
      <c r="P4" s="55">
        <f>SUM(F4:O4)</f>
        <v>78</v>
      </c>
      <c r="Q4" s="4">
        <v>4</v>
      </c>
      <c r="R4" s="4">
        <v>1</v>
      </c>
      <c r="S4" s="4">
        <v>1</v>
      </c>
      <c r="T4" s="5">
        <v>0</v>
      </c>
      <c r="U4" s="98">
        <f>P4+Q4+R4+S4</f>
        <v>84</v>
      </c>
      <c r="V4" s="99">
        <v>70000</v>
      </c>
      <c r="W4" s="99">
        <v>49000</v>
      </c>
      <c r="X4" s="99">
        <v>28000</v>
      </c>
      <c r="Y4" s="99">
        <v>19600</v>
      </c>
      <c r="Z4" s="99">
        <f>V4+X4</f>
        <v>98000</v>
      </c>
      <c r="AA4" s="100">
        <v>68600</v>
      </c>
      <c r="AB4" s="112">
        <f>AA4</f>
        <v>68600</v>
      </c>
      <c r="AC4" s="108" t="s">
        <v>26</v>
      </c>
    </row>
    <row r="5" spans="1:29" x14ac:dyDescent="0.3">
      <c r="A5" s="96">
        <v>2</v>
      </c>
      <c r="B5" s="6" t="s">
        <v>27</v>
      </c>
      <c r="C5" s="2" t="s">
        <v>207</v>
      </c>
      <c r="D5" s="7" t="s">
        <v>28</v>
      </c>
      <c r="E5" s="8" t="s">
        <v>29</v>
      </c>
      <c r="F5" s="3">
        <v>10</v>
      </c>
      <c r="G5" s="3">
        <v>16</v>
      </c>
      <c r="H5" s="9">
        <v>8</v>
      </c>
      <c r="I5" s="3">
        <v>5</v>
      </c>
      <c r="J5" s="3">
        <v>20</v>
      </c>
      <c r="K5" s="3">
        <v>12</v>
      </c>
      <c r="L5" s="3">
        <v>4</v>
      </c>
      <c r="M5" s="3">
        <v>3</v>
      </c>
      <c r="N5" s="3">
        <v>0</v>
      </c>
      <c r="O5" s="3">
        <v>1</v>
      </c>
      <c r="P5" s="56">
        <f t="shared" ref="P5:P56" si="0">SUM(F5:O5)</f>
        <v>79</v>
      </c>
      <c r="Q5" s="3">
        <v>4</v>
      </c>
      <c r="R5" s="3">
        <v>0</v>
      </c>
      <c r="S5" s="3">
        <v>0</v>
      </c>
      <c r="T5" s="10">
        <v>0</v>
      </c>
      <c r="U5" s="101">
        <f t="shared" ref="U5:U56" si="1">P5+Q5+R5+S5</f>
        <v>83</v>
      </c>
      <c r="V5" s="58">
        <v>30000</v>
      </c>
      <c r="W5" s="58">
        <v>21000</v>
      </c>
      <c r="X5" s="58">
        <v>12000</v>
      </c>
      <c r="Y5" s="58">
        <v>8400</v>
      </c>
      <c r="Z5" s="58">
        <f t="shared" ref="Z5:AA48" si="2">V5+X5</f>
        <v>42000</v>
      </c>
      <c r="AA5" s="102">
        <f t="shared" si="2"/>
        <v>29400</v>
      </c>
      <c r="AB5" s="111">
        <f>AA5+AB4</f>
        <v>98000</v>
      </c>
      <c r="AC5" s="47" t="s">
        <v>26</v>
      </c>
    </row>
    <row r="6" spans="1:29" ht="27.6" x14ac:dyDescent="0.3">
      <c r="A6" s="96">
        <v>3</v>
      </c>
      <c r="B6" s="6" t="s">
        <v>144</v>
      </c>
      <c r="C6" s="2" t="s">
        <v>208</v>
      </c>
      <c r="D6" s="7" t="s">
        <v>30</v>
      </c>
      <c r="E6" s="8" t="s">
        <v>31</v>
      </c>
      <c r="F6" s="3">
        <v>8</v>
      </c>
      <c r="G6" s="3">
        <v>16</v>
      </c>
      <c r="H6" s="3">
        <v>8</v>
      </c>
      <c r="I6" s="3">
        <v>5</v>
      </c>
      <c r="J6" s="3">
        <v>19</v>
      </c>
      <c r="K6" s="3">
        <v>12</v>
      </c>
      <c r="L6" s="3">
        <v>3</v>
      </c>
      <c r="M6" s="3">
        <v>3</v>
      </c>
      <c r="N6" s="3">
        <v>2</v>
      </c>
      <c r="O6" s="3">
        <v>1</v>
      </c>
      <c r="P6" s="56">
        <f t="shared" si="0"/>
        <v>77</v>
      </c>
      <c r="Q6" s="3">
        <v>3</v>
      </c>
      <c r="R6" s="3">
        <v>1</v>
      </c>
      <c r="S6" s="3">
        <v>1</v>
      </c>
      <c r="T6" s="10">
        <v>0</v>
      </c>
      <c r="U6" s="101">
        <f t="shared" si="1"/>
        <v>82</v>
      </c>
      <c r="V6" s="58">
        <v>70000</v>
      </c>
      <c r="W6" s="58">
        <v>49000</v>
      </c>
      <c r="X6" s="58">
        <v>28000</v>
      </c>
      <c r="Y6" s="58">
        <v>19600</v>
      </c>
      <c r="Z6" s="58">
        <f t="shared" si="2"/>
        <v>98000</v>
      </c>
      <c r="AA6" s="102">
        <f t="shared" si="2"/>
        <v>68600</v>
      </c>
      <c r="AB6" s="111">
        <f t="shared" ref="AB6:AB32" si="3">AA6+AB5</f>
        <v>166600</v>
      </c>
      <c r="AC6" s="47" t="s">
        <v>26</v>
      </c>
    </row>
    <row r="7" spans="1:29" ht="27.6" x14ac:dyDescent="0.3">
      <c r="A7" s="96">
        <v>4</v>
      </c>
      <c r="B7" s="6" t="s">
        <v>145</v>
      </c>
      <c r="C7" s="2" t="s">
        <v>209</v>
      </c>
      <c r="D7" s="2" t="s">
        <v>32</v>
      </c>
      <c r="E7" s="8" t="s">
        <v>33</v>
      </c>
      <c r="F7" s="3">
        <v>10</v>
      </c>
      <c r="G7" s="3">
        <v>16</v>
      </c>
      <c r="H7" s="3">
        <v>8</v>
      </c>
      <c r="I7" s="3">
        <v>5</v>
      </c>
      <c r="J7" s="3">
        <v>16</v>
      </c>
      <c r="K7" s="3">
        <v>12</v>
      </c>
      <c r="L7" s="3">
        <v>4</v>
      </c>
      <c r="M7" s="3">
        <v>3</v>
      </c>
      <c r="N7" s="3">
        <v>1</v>
      </c>
      <c r="O7" s="3">
        <v>1</v>
      </c>
      <c r="P7" s="56">
        <f t="shared" si="0"/>
        <v>76</v>
      </c>
      <c r="Q7" s="3">
        <v>2</v>
      </c>
      <c r="R7" s="3">
        <v>1</v>
      </c>
      <c r="S7" s="3">
        <v>0</v>
      </c>
      <c r="T7" s="10">
        <v>0</v>
      </c>
      <c r="U7" s="101">
        <f t="shared" si="1"/>
        <v>79</v>
      </c>
      <c r="V7" s="58">
        <v>70000</v>
      </c>
      <c r="W7" s="58">
        <v>49000</v>
      </c>
      <c r="X7" s="58">
        <v>28000</v>
      </c>
      <c r="Y7" s="58">
        <v>19600</v>
      </c>
      <c r="Z7" s="58">
        <f t="shared" si="2"/>
        <v>98000</v>
      </c>
      <c r="AA7" s="102">
        <f t="shared" si="2"/>
        <v>68600</v>
      </c>
      <c r="AB7" s="111">
        <f t="shared" si="3"/>
        <v>235200</v>
      </c>
      <c r="AC7" s="47" t="s">
        <v>26</v>
      </c>
    </row>
    <row r="8" spans="1:29" ht="27.6" x14ac:dyDescent="0.3">
      <c r="A8" s="96">
        <v>5</v>
      </c>
      <c r="B8" s="11" t="s">
        <v>34</v>
      </c>
      <c r="C8" s="2" t="s">
        <v>204</v>
      </c>
      <c r="D8" s="2" t="s">
        <v>35</v>
      </c>
      <c r="E8" s="12" t="s">
        <v>33</v>
      </c>
      <c r="F8" s="13">
        <v>6</v>
      </c>
      <c r="G8" s="12">
        <v>16</v>
      </c>
      <c r="H8" s="12">
        <v>10</v>
      </c>
      <c r="I8" s="12">
        <v>5</v>
      </c>
      <c r="J8" s="13">
        <v>16</v>
      </c>
      <c r="K8" s="12">
        <v>12</v>
      </c>
      <c r="L8" s="12">
        <v>3</v>
      </c>
      <c r="M8" s="12">
        <v>3</v>
      </c>
      <c r="N8" s="12">
        <v>1</v>
      </c>
      <c r="O8" s="12">
        <v>0</v>
      </c>
      <c r="P8" s="56">
        <f t="shared" si="0"/>
        <v>72</v>
      </c>
      <c r="Q8" s="13">
        <v>4</v>
      </c>
      <c r="R8" s="13">
        <v>2</v>
      </c>
      <c r="S8" s="13">
        <v>0</v>
      </c>
      <c r="T8" s="13">
        <v>0</v>
      </c>
      <c r="U8" s="101">
        <f t="shared" si="1"/>
        <v>78</v>
      </c>
      <c r="V8" s="58">
        <v>70000</v>
      </c>
      <c r="W8" s="58">
        <v>49000</v>
      </c>
      <c r="X8" s="58">
        <v>28000</v>
      </c>
      <c r="Y8" s="58">
        <v>19600</v>
      </c>
      <c r="Z8" s="58">
        <f t="shared" si="2"/>
        <v>98000</v>
      </c>
      <c r="AA8" s="102">
        <f t="shared" si="2"/>
        <v>68600</v>
      </c>
      <c r="AB8" s="111">
        <f t="shared" si="3"/>
        <v>303800</v>
      </c>
      <c r="AC8" s="47" t="s">
        <v>26</v>
      </c>
    </row>
    <row r="9" spans="1:29" x14ac:dyDescent="0.3">
      <c r="A9" s="96">
        <v>6</v>
      </c>
      <c r="B9" s="6" t="s">
        <v>36</v>
      </c>
      <c r="C9" s="2" t="s">
        <v>210</v>
      </c>
      <c r="D9" s="2" t="s">
        <v>37</v>
      </c>
      <c r="E9" s="8" t="s">
        <v>33</v>
      </c>
      <c r="F9" s="3">
        <v>6</v>
      </c>
      <c r="G9" s="3">
        <v>16</v>
      </c>
      <c r="H9" s="3">
        <v>8</v>
      </c>
      <c r="I9" s="3">
        <v>5</v>
      </c>
      <c r="J9" s="3">
        <v>16</v>
      </c>
      <c r="K9" s="3">
        <v>12</v>
      </c>
      <c r="L9" s="3">
        <v>4</v>
      </c>
      <c r="M9" s="3">
        <v>3</v>
      </c>
      <c r="N9" s="3">
        <v>0</v>
      </c>
      <c r="O9" s="3">
        <v>1</v>
      </c>
      <c r="P9" s="56">
        <f t="shared" si="0"/>
        <v>71</v>
      </c>
      <c r="Q9" s="3">
        <v>4</v>
      </c>
      <c r="R9" s="3">
        <v>1</v>
      </c>
      <c r="S9" s="3">
        <v>1</v>
      </c>
      <c r="T9" s="3">
        <v>0</v>
      </c>
      <c r="U9" s="101">
        <f t="shared" si="1"/>
        <v>77</v>
      </c>
      <c r="V9" s="58">
        <v>32370</v>
      </c>
      <c r="W9" s="58">
        <v>22659</v>
      </c>
      <c r="X9" s="58">
        <v>12900</v>
      </c>
      <c r="Y9" s="58">
        <v>9030</v>
      </c>
      <c r="Z9" s="58">
        <f t="shared" si="2"/>
        <v>45270</v>
      </c>
      <c r="AA9" s="102">
        <f t="shared" si="2"/>
        <v>31689</v>
      </c>
      <c r="AB9" s="111">
        <f t="shared" si="3"/>
        <v>335489</v>
      </c>
      <c r="AC9" s="47" t="s">
        <v>26</v>
      </c>
    </row>
    <row r="10" spans="1:29" ht="27.6" x14ac:dyDescent="0.3">
      <c r="A10" s="96">
        <v>7</v>
      </c>
      <c r="B10" s="113" t="s">
        <v>146</v>
      </c>
      <c r="C10" s="2" t="s">
        <v>211</v>
      </c>
      <c r="D10" s="2" t="s">
        <v>38</v>
      </c>
      <c r="E10" s="13" t="s">
        <v>39</v>
      </c>
      <c r="F10" s="15">
        <v>8</v>
      </c>
      <c r="G10" s="13">
        <v>16</v>
      </c>
      <c r="H10" s="13">
        <v>10</v>
      </c>
      <c r="I10" s="13">
        <v>5</v>
      </c>
      <c r="J10" s="13">
        <v>13</v>
      </c>
      <c r="K10" s="13">
        <v>12</v>
      </c>
      <c r="L10" s="13">
        <v>4</v>
      </c>
      <c r="M10" s="13">
        <v>3</v>
      </c>
      <c r="N10" s="13">
        <v>1</v>
      </c>
      <c r="O10" s="13">
        <v>1</v>
      </c>
      <c r="P10" s="56">
        <v>73</v>
      </c>
      <c r="Q10" s="13">
        <v>1</v>
      </c>
      <c r="R10" s="13">
        <v>2</v>
      </c>
      <c r="S10" s="57">
        <v>0</v>
      </c>
      <c r="T10" s="16">
        <v>0</v>
      </c>
      <c r="U10" s="101">
        <v>76</v>
      </c>
      <c r="V10" s="58">
        <v>70000</v>
      </c>
      <c r="W10" s="58">
        <v>49000</v>
      </c>
      <c r="X10" s="58">
        <v>28000</v>
      </c>
      <c r="Y10" s="58">
        <v>19600</v>
      </c>
      <c r="Z10" s="58">
        <f t="shared" si="2"/>
        <v>98000</v>
      </c>
      <c r="AA10" s="102">
        <f t="shared" si="2"/>
        <v>68600</v>
      </c>
      <c r="AB10" s="111">
        <f t="shared" si="3"/>
        <v>404089</v>
      </c>
      <c r="AC10" s="47" t="s">
        <v>26</v>
      </c>
    </row>
    <row r="11" spans="1:29" x14ac:dyDescent="0.3">
      <c r="A11" s="96">
        <v>8</v>
      </c>
      <c r="B11" s="1" t="s">
        <v>147</v>
      </c>
      <c r="C11" s="2" t="s">
        <v>212</v>
      </c>
      <c r="D11" s="2" t="s">
        <v>40</v>
      </c>
      <c r="E11" s="8" t="s">
        <v>33</v>
      </c>
      <c r="F11" s="3">
        <v>8</v>
      </c>
      <c r="G11" s="3">
        <v>12</v>
      </c>
      <c r="H11" s="3">
        <v>8</v>
      </c>
      <c r="I11" s="3">
        <v>5</v>
      </c>
      <c r="J11" s="3">
        <v>16</v>
      </c>
      <c r="K11" s="3">
        <v>12</v>
      </c>
      <c r="L11" s="3">
        <v>4</v>
      </c>
      <c r="M11" s="3">
        <v>3</v>
      </c>
      <c r="N11" s="3">
        <v>2</v>
      </c>
      <c r="O11" s="3">
        <v>1</v>
      </c>
      <c r="P11" s="56">
        <f>SUM(F11:O11)</f>
        <v>71</v>
      </c>
      <c r="Q11" s="3">
        <v>3</v>
      </c>
      <c r="R11" s="3">
        <v>1</v>
      </c>
      <c r="S11" s="3">
        <v>1</v>
      </c>
      <c r="T11" s="3">
        <v>0</v>
      </c>
      <c r="U11" s="101">
        <f>P11+Q11+R11+S11</f>
        <v>76</v>
      </c>
      <c r="V11" s="58">
        <v>40000</v>
      </c>
      <c r="W11" s="58">
        <f>V11*70%</f>
        <v>28000</v>
      </c>
      <c r="X11" s="58">
        <v>16000</v>
      </c>
      <c r="Y11" s="58">
        <f>X11*70%</f>
        <v>11200</v>
      </c>
      <c r="Z11" s="58">
        <f t="shared" si="2"/>
        <v>56000</v>
      </c>
      <c r="AA11" s="102">
        <f t="shared" si="2"/>
        <v>39200</v>
      </c>
      <c r="AB11" s="111">
        <f t="shared" si="3"/>
        <v>443289</v>
      </c>
      <c r="AC11" s="47" t="s">
        <v>26</v>
      </c>
    </row>
    <row r="12" spans="1:29" ht="27.6" x14ac:dyDescent="0.3">
      <c r="A12" s="96">
        <v>9</v>
      </c>
      <c r="B12" s="1" t="s">
        <v>148</v>
      </c>
      <c r="C12" s="2" t="s">
        <v>213</v>
      </c>
      <c r="D12" s="2" t="s">
        <v>41</v>
      </c>
      <c r="E12" s="8" t="s">
        <v>33</v>
      </c>
      <c r="F12" s="3">
        <v>8</v>
      </c>
      <c r="G12" s="3">
        <v>16</v>
      </c>
      <c r="H12" s="3">
        <v>8</v>
      </c>
      <c r="I12" s="3">
        <v>5</v>
      </c>
      <c r="J12" s="3">
        <v>16</v>
      </c>
      <c r="K12" s="3">
        <v>12</v>
      </c>
      <c r="L12" s="3">
        <v>3</v>
      </c>
      <c r="M12" s="3">
        <v>2</v>
      </c>
      <c r="N12" s="3">
        <v>2</v>
      </c>
      <c r="O12" s="3">
        <v>1</v>
      </c>
      <c r="P12" s="56">
        <f t="shared" si="0"/>
        <v>73</v>
      </c>
      <c r="Q12" s="3">
        <v>2</v>
      </c>
      <c r="R12" s="3">
        <v>0</v>
      </c>
      <c r="S12" s="3">
        <v>1</v>
      </c>
      <c r="T12" s="3">
        <v>0</v>
      </c>
      <c r="U12" s="101">
        <f t="shared" si="1"/>
        <v>76</v>
      </c>
      <c r="V12" s="58">
        <v>60000</v>
      </c>
      <c r="W12" s="58">
        <f t="shared" ref="W12:W48" si="4">V12*70%</f>
        <v>42000</v>
      </c>
      <c r="X12" s="58">
        <v>24000</v>
      </c>
      <c r="Y12" s="58">
        <f t="shared" ref="Y12:Y48" si="5">X12*70%</f>
        <v>16800</v>
      </c>
      <c r="Z12" s="58">
        <f t="shared" si="2"/>
        <v>84000</v>
      </c>
      <c r="AA12" s="102">
        <f t="shared" si="2"/>
        <v>58800</v>
      </c>
      <c r="AB12" s="111">
        <f t="shared" si="3"/>
        <v>502089</v>
      </c>
      <c r="AC12" s="47" t="s">
        <v>26</v>
      </c>
    </row>
    <row r="13" spans="1:29" x14ac:dyDescent="0.3">
      <c r="A13" s="96">
        <v>10</v>
      </c>
      <c r="B13" s="6" t="s">
        <v>42</v>
      </c>
      <c r="C13" s="2" t="s">
        <v>214</v>
      </c>
      <c r="D13" s="2" t="s">
        <v>43</v>
      </c>
      <c r="E13" s="8" t="s">
        <v>33</v>
      </c>
      <c r="F13" s="3">
        <v>8</v>
      </c>
      <c r="G13" s="3">
        <v>16</v>
      </c>
      <c r="H13" s="3">
        <v>8</v>
      </c>
      <c r="I13" s="3">
        <v>5</v>
      </c>
      <c r="J13" s="3">
        <v>16</v>
      </c>
      <c r="K13" s="3">
        <v>12</v>
      </c>
      <c r="L13" s="3">
        <v>3</v>
      </c>
      <c r="M13" s="3">
        <v>2</v>
      </c>
      <c r="N13" s="3">
        <v>1</v>
      </c>
      <c r="O13" s="3">
        <v>1</v>
      </c>
      <c r="P13" s="56">
        <f t="shared" si="0"/>
        <v>72</v>
      </c>
      <c r="Q13" s="3">
        <v>2</v>
      </c>
      <c r="R13" s="3">
        <v>1</v>
      </c>
      <c r="S13" s="3">
        <v>1</v>
      </c>
      <c r="T13" s="3">
        <v>0</v>
      </c>
      <c r="U13" s="101">
        <f t="shared" si="1"/>
        <v>76</v>
      </c>
      <c r="V13" s="58">
        <v>68320</v>
      </c>
      <c r="W13" s="58">
        <f t="shared" si="4"/>
        <v>47824</v>
      </c>
      <c r="X13" s="58">
        <v>27206</v>
      </c>
      <c r="Y13" s="58">
        <f t="shared" si="5"/>
        <v>19044.199999999997</v>
      </c>
      <c r="Z13" s="58">
        <f t="shared" si="2"/>
        <v>95526</v>
      </c>
      <c r="AA13" s="102">
        <f t="shared" si="2"/>
        <v>66868.2</v>
      </c>
      <c r="AB13" s="111">
        <f t="shared" si="3"/>
        <v>568957.19999999995</v>
      </c>
      <c r="AC13" s="47" t="s">
        <v>26</v>
      </c>
    </row>
    <row r="14" spans="1:29" ht="27.6" x14ac:dyDescent="0.3">
      <c r="A14" s="96">
        <v>11</v>
      </c>
      <c r="B14" s="17" t="s">
        <v>149</v>
      </c>
      <c r="C14" s="2" t="s">
        <v>215</v>
      </c>
      <c r="D14" s="2" t="s">
        <v>44</v>
      </c>
      <c r="E14" s="8" t="s">
        <v>45</v>
      </c>
      <c r="F14" s="3">
        <v>10</v>
      </c>
      <c r="G14" s="3">
        <v>16</v>
      </c>
      <c r="H14" s="3">
        <v>8</v>
      </c>
      <c r="I14" s="3">
        <v>5</v>
      </c>
      <c r="J14" s="3">
        <v>15</v>
      </c>
      <c r="K14" s="3">
        <v>12</v>
      </c>
      <c r="L14" s="3">
        <v>3</v>
      </c>
      <c r="M14" s="3">
        <v>2</v>
      </c>
      <c r="N14" s="3">
        <v>2</v>
      </c>
      <c r="O14" s="3">
        <v>1</v>
      </c>
      <c r="P14" s="56">
        <f t="shared" si="0"/>
        <v>74</v>
      </c>
      <c r="Q14" s="3">
        <v>0</v>
      </c>
      <c r="R14" s="3">
        <v>1</v>
      </c>
      <c r="S14" s="3">
        <v>0</v>
      </c>
      <c r="T14" s="3">
        <v>0</v>
      </c>
      <c r="U14" s="101">
        <f t="shared" si="1"/>
        <v>75</v>
      </c>
      <c r="V14" s="58">
        <v>50500</v>
      </c>
      <c r="W14" s="58">
        <f t="shared" si="4"/>
        <v>35350</v>
      </c>
      <c r="X14" s="58">
        <v>18500</v>
      </c>
      <c r="Y14" s="58">
        <f t="shared" si="5"/>
        <v>12950</v>
      </c>
      <c r="Z14" s="58">
        <f t="shared" si="2"/>
        <v>69000</v>
      </c>
      <c r="AA14" s="102">
        <f t="shared" si="2"/>
        <v>48300</v>
      </c>
      <c r="AB14" s="111">
        <f t="shared" si="3"/>
        <v>617257.19999999995</v>
      </c>
      <c r="AC14" s="47" t="s">
        <v>26</v>
      </c>
    </row>
    <row r="15" spans="1:29" ht="27.6" x14ac:dyDescent="0.3">
      <c r="A15" s="96">
        <v>12</v>
      </c>
      <c r="B15" s="6" t="s">
        <v>150</v>
      </c>
      <c r="C15" s="2" t="s">
        <v>216</v>
      </c>
      <c r="D15" s="2" t="s">
        <v>46</v>
      </c>
      <c r="E15" s="8" t="s">
        <v>33</v>
      </c>
      <c r="F15" s="3">
        <v>8</v>
      </c>
      <c r="G15" s="3">
        <v>16</v>
      </c>
      <c r="H15" s="3">
        <v>8</v>
      </c>
      <c r="I15" s="3">
        <v>5</v>
      </c>
      <c r="J15" s="3">
        <v>16</v>
      </c>
      <c r="K15" s="3">
        <v>9</v>
      </c>
      <c r="L15" s="3">
        <v>3</v>
      </c>
      <c r="M15" s="3">
        <v>3</v>
      </c>
      <c r="N15" s="3">
        <v>2</v>
      </c>
      <c r="O15" s="3">
        <v>1</v>
      </c>
      <c r="P15" s="56">
        <f t="shared" si="0"/>
        <v>71</v>
      </c>
      <c r="Q15" s="3">
        <v>2</v>
      </c>
      <c r="R15" s="3">
        <v>1</v>
      </c>
      <c r="S15" s="3">
        <v>0</v>
      </c>
      <c r="T15" s="10">
        <v>0</v>
      </c>
      <c r="U15" s="101">
        <f t="shared" si="1"/>
        <v>74</v>
      </c>
      <c r="V15" s="58">
        <v>47500</v>
      </c>
      <c r="W15" s="58">
        <f t="shared" si="4"/>
        <v>33250</v>
      </c>
      <c r="X15" s="58">
        <v>19000</v>
      </c>
      <c r="Y15" s="58">
        <f t="shared" si="5"/>
        <v>13300</v>
      </c>
      <c r="Z15" s="58">
        <f t="shared" si="2"/>
        <v>66500</v>
      </c>
      <c r="AA15" s="102">
        <f t="shared" si="2"/>
        <v>46550</v>
      </c>
      <c r="AB15" s="111">
        <f t="shared" si="3"/>
        <v>663807.19999999995</v>
      </c>
      <c r="AC15" s="47" t="s">
        <v>26</v>
      </c>
    </row>
    <row r="16" spans="1:29" ht="27.6" x14ac:dyDescent="0.3">
      <c r="A16" s="96">
        <v>13</v>
      </c>
      <c r="B16" s="6" t="s">
        <v>151</v>
      </c>
      <c r="C16" s="2" t="s">
        <v>217</v>
      </c>
      <c r="D16" s="2" t="s">
        <v>47</v>
      </c>
      <c r="E16" s="8" t="s">
        <v>45</v>
      </c>
      <c r="F16" s="8">
        <v>8</v>
      </c>
      <c r="G16" s="8">
        <v>16</v>
      </c>
      <c r="H16" s="8">
        <v>8</v>
      </c>
      <c r="I16" s="8">
        <v>5</v>
      </c>
      <c r="J16" s="3">
        <v>15</v>
      </c>
      <c r="K16" s="8">
        <v>12</v>
      </c>
      <c r="L16" s="3">
        <v>3</v>
      </c>
      <c r="M16" s="3">
        <v>2</v>
      </c>
      <c r="N16" s="8">
        <v>0</v>
      </c>
      <c r="O16" s="8">
        <v>1</v>
      </c>
      <c r="P16" s="56">
        <f t="shared" si="0"/>
        <v>70</v>
      </c>
      <c r="Q16" s="8">
        <v>1</v>
      </c>
      <c r="R16" s="8">
        <v>2</v>
      </c>
      <c r="S16" s="8">
        <v>1</v>
      </c>
      <c r="T16" s="18">
        <v>0</v>
      </c>
      <c r="U16" s="101">
        <f t="shared" si="1"/>
        <v>74</v>
      </c>
      <c r="V16" s="58">
        <v>70000</v>
      </c>
      <c r="W16" s="58">
        <f t="shared" si="4"/>
        <v>49000</v>
      </c>
      <c r="X16" s="58">
        <v>28000</v>
      </c>
      <c r="Y16" s="58">
        <f t="shared" si="5"/>
        <v>19600</v>
      </c>
      <c r="Z16" s="58">
        <f t="shared" si="2"/>
        <v>98000</v>
      </c>
      <c r="AA16" s="102">
        <f t="shared" si="2"/>
        <v>68600</v>
      </c>
      <c r="AB16" s="111">
        <f t="shared" si="3"/>
        <v>732407.2</v>
      </c>
      <c r="AC16" s="47" t="s">
        <v>26</v>
      </c>
    </row>
    <row r="17" spans="1:29" ht="27.6" x14ac:dyDescent="0.3">
      <c r="A17" s="96">
        <v>14</v>
      </c>
      <c r="B17" s="6" t="s">
        <v>152</v>
      </c>
      <c r="C17" s="2" t="s">
        <v>218</v>
      </c>
      <c r="D17" s="2" t="s">
        <v>48</v>
      </c>
      <c r="E17" s="8" t="s">
        <v>45</v>
      </c>
      <c r="F17" s="3">
        <v>8</v>
      </c>
      <c r="G17" s="3">
        <v>16</v>
      </c>
      <c r="H17" s="3">
        <v>6</v>
      </c>
      <c r="I17" s="3">
        <v>5</v>
      </c>
      <c r="J17" s="3">
        <v>15</v>
      </c>
      <c r="K17" s="3">
        <v>12</v>
      </c>
      <c r="L17" s="3">
        <v>2</v>
      </c>
      <c r="M17" s="3">
        <v>1</v>
      </c>
      <c r="N17" s="3">
        <v>2</v>
      </c>
      <c r="O17" s="3">
        <v>1</v>
      </c>
      <c r="P17" s="56">
        <f>SUM(F17:O17)</f>
        <v>68</v>
      </c>
      <c r="Q17" s="3">
        <v>1</v>
      </c>
      <c r="R17" s="3">
        <v>3</v>
      </c>
      <c r="S17" s="3">
        <v>1</v>
      </c>
      <c r="T17" s="3">
        <v>0</v>
      </c>
      <c r="U17" s="101">
        <f>P17+Q17+R17+S17</f>
        <v>73</v>
      </c>
      <c r="V17" s="58">
        <v>70000</v>
      </c>
      <c r="W17" s="58">
        <f t="shared" si="4"/>
        <v>49000</v>
      </c>
      <c r="X17" s="58">
        <v>28000</v>
      </c>
      <c r="Y17" s="58">
        <f t="shared" si="5"/>
        <v>19600</v>
      </c>
      <c r="Z17" s="58">
        <f t="shared" si="2"/>
        <v>98000</v>
      </c>
      <c r="AA17" s="102">
        <f t="shared" si="2"/>
        <v>68600</v>
      </c>
      <c r="AB17" s="111">
        <f t="shared" si="3"/>
        <v>801007.2</v>
      </c>
      <c r="AC17" s="47" t="s">
        <v>26</v>
      </c>
    </row>
    <row r="18" spans="1:29" ht="27.6" x14ac:dyDescent="0.3">
      <c r="A18" s="96">
        <v>15</v>
      </c>
      <c r="B18" s="6" t="s">
        <v>49</v>
      </c>
      <c r="C18" s="2" t="s">
        <v>219</v>
      </c>
      <c r="D18" s="2" t="s">
        <v>50</v>
      </c>
      <c r="E18" s="8" t="s">
        <v>39</v>
      </c>
      <c r="F18" s="3">
        <v>8</v>
      </c>
      <c r="G18" s="3">
        <v>16</v>
      </c>
      <c r="H18" s="3">
        <v>8</v>
      </c>
      <c r="I18" s="3">
        <v>5</v>
      </c>
      <c r="J18" s="3">
        <v>13</v>
      </c>
      <c r="K18" s="3">
        <v>12</v>
      </c>
      <c r="L18" s="3">
        <v>4</v>
      </c>
      <c r="M18" s="3">
        <v>3</v>
      </c>
      <c r="N18" s="3">
        <v>1</v>
      </c>
      <c r="O18" s="3">
        <v>1</v>
      </c>
      <c r="P18" s="56">
        <f t="shared" si="0"/>
        <v>71</v>
      </c>
      <c r="Q18" s="3">
        <v>1</v>
      </c>
      <c r="R18" s="3">
        <v>1</v>
      </c>
      <c r="S18" s="3">
        <v>0</v>
      </c>
      <c r="T18" s="3">
        <v>0</v>
      </c>
      <c r="U18" s="101">
        <f t="shared" si="1"/>
        <v>73</v>
      </c>
      <c r="V18" s="58">
        <v>60000</v>
      </c>
      <c r="W18" s="58">
        <f t="shared" si="4"/>
        <v>42000</v>
      </c>
      <c r="X18" s="58">
        <v>24000</v>
      </c>
      <c r="Y18" s="58">
        <f t="shared" si="5"/>
        <v>16800</v>
      </c>
      <c r="Z18" s="58">
        <f t="shared" si="2"/>
        <v>84000</v>
      </c>
      <c r="AA18" s="102">
        <f t="shared" si="2"/>
        <v>58800</v>
      </c>
      <c r="AB18" s="111">
        <f t="shared" si="3"/>
        <v>859807.2</v>
      </c>
      <c r="AC18" s="47" t="s">
        <v>26</v>
      </c>
    </row>
    <row r="19" spans="1:29" ht="27.6" x14ac:dyDescent="0.3">
      <c r="A19" s="96">
        <v>16</v>
      </c>
      <c r="B19" s="6" t="s">
        <v>51</v>
      </c>
      <c r="C19" s="2" t="s">
        <v>220</v>
      </c>
      <c r="D19" s="2" t="s">
        <v>52</v>
      </c>
      <c r="E19" s="8" t="s">
        <v>33</v>
      </c>
      <c r="F19" s="19">
        <v>8</v>
      </c>
      <c r="G19" s="3">
        <v>16</v>
      </c>
      <c r="H19" s="3">
        <v>6</v>
      </c>
      <c r="I19" s="3">
        <v>5</v>
      </c>
      <c r="J19" s="3">
        <v>16</v>
      </c>
      <c r="K19" s="3">
        <v>9</v>
      </c>
      <c r="L19" s="3">
        <v>4</v>
      </c>
      <c r="M19" s="3">
        <v>3</v>
      </c>
      <c r="N19" s="3">
        <v>0</v>
      </c>
      <c r="O19" s="3">
        <v>1</v>
      </c>
      <c r="P19" s="56">
        <f t="shared" si="0"/>
        <v>68</v>
      </c>
      <c r="Q19" s="3">
        <v>2</v>
      </c>
      <c r="R19" s="3">
        <v>1</v>
      </c>
      <c r="S19" s="3">
        <v>2</v>
      </c>
      <c r="T19" s="3">
        <v>0</v>
      </c>
      <c r="U19" s="101">
        <f t="shared" si="1"/>
        <v>73</v>
      </c>
      <c r="V19" s="58">
        <v>70000</v>
      </c>
      <c r="W19" s="58">
        <f t="shared" si="4"/>
        <v>49000</v>
      </c>
      <c r="X19" s="58">
        <v>28000</v>
      </c>
      <c r="Y19" s="58">
        <f t="shared" si="5"/>
        <v>19600</v>
      </c>
      <c r="Z19" s="58">
        <f t="shared" si="2"/>
        <v>98000</v>
      </c>
      <c r="AA19" s="102">
        <f t="shared" si="2"/>
        <v>68600</v>
      </c>
      <c r="AB19" s="111">
        <f t="shared" si="3"/>
        <v>928407.2</v>
      </c>
      <c r="AC19" s="47" t="s">
        <v>26</v>
      </c>
    </row>
    <row r="20" spans="1:29" x14ac:dyDescent="0.3">
      <c r="A20" s="96">
        <v>17</v>
      </c>
      <c r="B20" s="6" t="s">
        <v>201</v>
      </c>
      <c r="C20" s="2" t="s">
        <v>221</v>
      </c>
      <c r="D20" s="2" t="s">
        <v>53</v>
      </c>
      <c r="E20" s="8" t="s">
        <v>33</v>
      </c>
      <c r="F20" s="19">
        <v>8</v>
      </c>
      <c r="G20" s="3">
        <v>16</v>
      </c>
      <c r="H20" s="3">
        <v>6</v>
      </c>
      <c r="I20" s="3">
        <v>5</v>
      </c>
      <c r="J20" s="3">
        <v>16</v>
      </c>
      <c r="K20" s="3">
        <v>9</v>
      </c>
      <c r="L20" s="3">
        <v>4</v>
      </c>
      <c r="M20" s="3">
        <v>3</v>
      </c>
      <c r="N20" s="3">
        <v>2</v>
      </c>
      <c r="O20" s="3">
        <v>1</v>
      </c>
      <c r="P20" s="56">
        <f>SUM(F20:O20)</f>
        <v>70</v>
      </c>
      <c r="Q20" s="3">
        <v>0</v>
      </c>
      <c r="R20" s="3">
        <v>1</v>
      </c>
      <c r="S20" s="3">
        <v>1</v>
      </c>
      <c r="T20" s="59">
        <v>0</v>
      </c>
      <c r="U20" s="101">
        <f>P20+Q20+R20+S20</f>
        <v>72</v>
      </c>
      <c r="V20" s="58">
        <v>70000</v>
      </c>
      <c r="W20" s="58">
        <f t="shared" si="4"/>
        <v>49000</v>
      </c>
      <c r="X20" s="58">
        <v>28000</v>
      </c>
      <c r="Y20" s="58">
        <f t="shared" si="5"/>
        <v>19600</v>
      </c>
      <c r="Z20" s="58">
        <f t="shared" si="2"/>
        <v>98000</v>
      </c>
      <c r="AA20" s="102">
        <f t="shared" si="2"/>
        <v>68600</v>
      </c>
      <c r="AB20" s="111">
        <f t="shared" si="3"/>
        <v>997007.2</v>
      </c>
      <c r="AC20" s="47" t="s">
        <v>26</v>
      </c>
    </row>
    <row r="21" spans="1:29" x14ac:dyDescent="0.3">
      <c r="A21" s="96">
        <v>18</v>
      </c>
      <c r="B21" s="6" t="s">
        <v>153</v>
      </c>
      <c r="C21" s="2" t="s">
        <v>222</v>
      </c>
      <c r="D21" s="2" t="s">
        <v>54</v>
      </c>
      <c r="E21" s="8" t="s">
        <v>45</v>
      </c>
      <c r="F21" s="3">
        <v>8</v>
      </c>
      <c r="G21" s="3">
        <v>16</v>
      </c>
      <c r="H21" s="3">
        <v>6</v>
      </c>
      <c r="I21" s="3">
        <v>5</v>
      </c>
      <c r="J21" s="3">
        <v>15</v>
      </c>
      <c r="K21" s="3">
        <v>12</v>
      </c>
      <c r="L21" s="3">
        <v>3</v>
      </c>
      <c r="M21" s="3">
        <v>2</v>
      </c>
      <c r="N21" s="3">
        <v>2</v>
      </c>
      <c r="O21" s="3">
        <v>1</v>
      </c>
      <c r="P21" s="56">
        <f t="shared" si="0"/>
        <v>70</v>
      </c>
      <c r="Q21" s="3">
        <v>0</v>
      </c>
      <c r="R21" s="3">
        <v>1</v>
      </c>
      <c r="S21" s="3">
        <v>1</v>
      </c>
      <c r="T21" s="3">
        <v>0</v>
      </c>
      <c r="U21" s="101">
        <f t="shared" si="1"/>
        <v>72</v>
      </c>
      <c r="V21" s="58">
        <v>70000</v>
      </c>
      <c r="W21" s="58">
        <f t="shared" si="4"/>
        <v>49000</v>
      </c>
      <c r="X21" s="58">
        <v>28000</v>
      </c>
      <c r="Y21" s="58">
        <f t="shared" si="5"/>
        <v>19600</v>
      </c>
      <c r="Z21" s="58">
        <f t="shared" si="2"/>
        <v>98000</v>
      </c>
      <c r="AA21" s="102">
        <f t="shared" si="2"/>
        <v>68600</v>
      </c>
      <c r="AB21" s="111">
        <f t="shared" si="3"/>
        <v>1065607.2</v>
      </c>
      <c r="AC21" s="47" t="s">
        <v>26</v>
      </c>
    </row>
    <row r="22" spans="1:29" x14ac:dyDescent="0.3">
      <c r="A22" s="96">
        <v>19</v>
      </c>
      <c r="B22" s="6" t="s">
        <v>154</v>
      </c>
      <c r="C22" s="2" t="s">
        <v>223</v>
      </c>
      <c r="D22" s="2" t="s">
        <v>281</v>
      </c>
      <c r="E22" s="8" t="s">
        <v>45</v>
      </c>
      <c r="F22" s="3">
        <v>6</v>
      </c>
      <c r="G22" s="3">
        <v>16</v>
      </c>
      <c r="H22" s="3">
        <v>8</v>
      </c>
      <c r="I22" s="3">
        <v>5</v>
      </c>
      <c r="J22" s="3">
        <v>15</v>
      </c>
      <c r="K22" s="3">
        <v>12</v>
      </c>
      <c r="L22" s="3">
        <v>3</v>
      </c>
      <c r="M22" s="3">
        <v>2</v>
      </c>
      <c r="N22" s="3">
        <v>2</v>
      </c>
      <c r="O22" s="3">
        <v>1</v>
      </c>
      <c r="P22" s="56">
        <f>SUM(F22:O22)</f>
        <v>70</v>
      </c>
      <c r="Q22" s="3">
        <v>2</v>
      </c>
      <c r="R22" s="3">
        <v>0</v>
      </c>
      <c r="S22" s="3">
        <v>0</v>
      </c>
      <c r="T22" s="3">
        <v>0</v>
      </c>
      <c r="U22" s="101">
        <f>P22+Q22+R22+S22</f>
        <v>72</v>
      </c>
      <c r="V22" s="58">
        <v>67000</v>
      </c>
      <c r="W22" s="58">
        <f t="shared" si="4"/>
        <v>46900</v>
      </c>
      <c r="X22" s="58">
        <v>26800</v>
      </c>
      <c r="Y22" s="58">
        <f t="shared" si="5"/>
        <v>18760</v>
      </c>
      <c r="Z22" s="58">
        <f t="shared" si="2"/>
        <v>93800</v>
      </c>
      <c r="AA22" s="102">
        <f t="shared" si="2"/>
        <v>65660</v>
      </c>
      <c r="AB22" s="111">
        <f t="shared" si="3"/>
        <v>1131267.2</v>
      </c>
      <c r="AC22" s="47" t="s">
        <v>26</v>
      </c>
    </row>
    <row r="23" spans="1:29" ht="27.6" x14ac:dyDescent="0.3">
      <c r="A23" s="96">
        <v>20</v>
      </c>
      <c r="B23" s="6" t="s">
        <v>155</v>
      </c>
      <c r="C23" s="2" t="s">
        <v>224</v>
      </c>
      <c r="D23" s="2" t="s">
        <v>55</v>
      </c>
      <c r="E23" s="8" t="s">
        <v>45</v>
      </c>
      <c r="F23" s="3">
        <v>8</v>
      </c>
      <c r="G23" s="3">
        <v>16</v>
      </c>
      <c r="H23" s="3">
        <v>8</v>
      </c>
      <c r="I23" s="3">
        <v>4</v>
      </c>
      <c r="J23" s="3">
        <v>15</v>
      </c>
      <c r="K23" s="3">
        <v>12</v>
      </c>
      <c r="L23" s="3">
        <v>3</v>
      </c>
      <c r="M23" s="3">
        <v>2</v>
      </c>
      <c r="N23" s="3">
        <v>1</v>
      </c>
      <c r="O23" s="3">
        <v>1</v>
      </c>
      <c r="P23" s="56">
        <f>SUM(F23:O23)</f>
        <v>70</v>
      </c>
      <c r="Q23" s="3">
        <v>1</v>
      </c>
      <c r="R23" s="3">
        <v>0</v>
      </c>
      <c r="S23" s="3">
        <v>1</v>
      </c>
      <c r="T23" s="3">
        <v>0</v>
      </c>
      <c r="U23" s="101">
        <f>P23+Q23+R23+S23</f>
        <v>72</v>
      </c>
      <c r="V23" s="58">
        <v>37800</v>
      </c>
      <c r="W23" s="58">
        <f t="shared" si="4"/>
        <v>26460</v>
      </c>
      <c r="X23" s="58">
        <v>15100</v>
      </c>
      <c r="Y23" s="58">
        <f t="shared" si="5"/>
        <v>10570</v>
      </c>
      <c r="Z23" s="58">
        <f t="shared" si="2"/>
        <v>52900</v>
      </c>
      <c r="AA23" s="102">
        <f t="shared" si="2"/>
        <v>37030</v>
      </c>
      <c r="AB23" s="111">
        <f t="shared" si="3"/>
        <v>1168297.2</v>
      </c>
      <c r="AC23" s="47" t="s">
        <v>26</v>
      </c>
    </row>
    <row r="24" spans="1:29" ht="27.6" x14ac:dyDescent="0.3">
      <c r="A24" s="96">
        <v>21</v>
      </c>
      <c r="B24" s="6" t="s">
        <v>156</v>
      </c>
      <c r="C24" s="2" t="s">
        <v>225</v>
      </c>
      <c r="D24" s="2" t="s">
        <v>56</v>
      </c>
      <c r="E24" s="8" t="s">
        <v>45</v>
      </c>
      <c r="F24" s="3">
        <v>8</v>
      </c>
      <c r="G24" s="3">
        <v>16</v>
      </c>
      <c r="H24" s="3">
        <v>8</v>
      </c>
      <c r="I24" s="3">
        <v>5</v>
      </c>
      <c r="J24" s="3">
        <v>15</v>
      </c>
      <c r="K24" s="3">
        <v>12</v>
      </c>
      <c r="L24" s="3">
        <v>3</v>
      </c>
      <c r="M24" s="3">
        <v>2</v>
      </c>
      <c r="N24" s="3">
        <v>0</v>
      </c>
      <c r="O24" s="3">
        <v>1</v>
      </c>
      <c r="P24" s="56">
        <f>SUM(F24:O24)</f>
        <v>70</v>
      </c>
      <c r="Q24" s="3">
        <v>1</v>
      </c>
      <c r="R24" s="3">
        <v>0</v>
      </c>
      <c r="S24" s="3">
        <v>0</v>
      </c>
      <c r="T24" s="3">
        <v>0</v>
      </c>
      <c r="U24" s="101">
        <f>P24+Q24+R24+S24</f>
        <v>71</v>
      </c>
      <c r="V24" s="58">
        <v>36600</v>
      </c>
      <c r="W24" s="58">
        <f t="shared" si="4"/>
        <v>25620</v>
      </c>
      <c r="X24" s="58">
        <v>14274</v>
      </c>
      <c r="Y24" s="58">
        <f t="shared" si="5"/>
        <v>9991.7999999999993</v>
      </c>
      <c r="Z24" s="58">
        <f t="shared" si="2"/>
        <v>50874</v>
      </c>
      <c r="AA24" s="102">
        <f t="shared" si="2"/>
        <v>35611.800000000003</v>
      </c>
      <c r="AB24" s="111">
        <f t="shared" si="3"/>
        <v>1203909</v>
      </c>
      <c r="AC24" s="47" t="s">
        <v>26</v>
      </c>
    </row>
    <row r="25" spans="1:29" ht="27.6" x14ac:dyDescent="0.3">
      <c r="A25" s="96">
        <v>22</v>
      </c>
      <c r="B25" s="11" t="s">
        <v>157</v>
      </c>
      <c r="C25" s="2" t="s">
        <v>226</v>
      </c>
      <c r="D25" s="2" t="s">
        <v>57</v>
      </c>
      <c r="E25" s="8" t="s">
        <v>39</v>
      </c>
      <c r="F25" s="3">
        <v>8</v>
      </c>
      <c r="G25" s="3">
        <v>16</v>
      </c>
      <c r="H25" s="3">
        <v>8</v>
      </c>
      <c r="I25" s="3">
        <v>5</v>
      </c>
      <c r="J25" s="3">
        <v>13</v>
      </c>
      <c r="K25" s="3">
        <v>9</v>
      </c>
      <c r="L25" s="3">
        <v>4</v>
      </c>
      <c r="M25" s="3">
        <v>3</v>
      </c>
      <c r="N25" s="3">
        <v>2</v>
      </c>
      <c r="O25" s="3">
        <v>0</v>
      </c>
      <c r="P25" s="56">
        <f t="shared" si="0"/>
        <v>68</v>
      </c>
      <c r="Q25" s="3">
        <v>0</v>
      </c>
      <c r="R25" s="3">
        <v>2</v>
      </c>
      <c r="S25" s="3">
        <v>1</v>
      </c>
      <c r="T25" s="3">
        <v>0</v>
      </c>
      <c r="U25" s="101">
        <f t="shared" si="1"/>
        <v>71</v>
      </c>
      <c r="V25" s="58">
        <v>29400</v>
      </c>
      <c r="W25" s="58">
        <f t="shared" si="4"/>
        <v>20580</v>
      </c>
      <c r="X25" s="58">
        <v>11600</v>
      </c>
      <c r="Y25" s="58">
        <f t="shared" si="5"/>
        <v>8119.9999999999991</v>
      </c>
      <c r="Z25" s="58">
        <f t="shared" si="2"/>
        <v>41000</v>
      </c>
      <c r="AA25" s="102">
        <f t="shared" si="2"/>
        <v>28700</v>
      </c>
      <c r="AB25" s="111">
        <f t="shared" si="3"/>
        <v>1232609</v>
      </c>
      <c r="AC25" s="47" t="s">
        <v>26</v>
      </c>
    </row>
    <row r="26" spans="1:29" ht="27.6" x14ac:dyDescent="0.3">
      <c r="A26" s="96">
        <v>23</v>
      </c>
      <c r="B26" s="6" t="s">
        <v>158</v>
      </c>
      <c r="C26" s="2" t="s">
        <v>227</v>
      </c>
      <c r="D26" s="2" t="s">
        <v>58</v>
      </c>
      <c r="E26" s="8" t="s">
        <v>39</v>
      </c>
      <c r="F26" s="3">
        <v>8</v>
      </c>
      <c r="G26" s="3">
        <v>12</v>
      </c>
      <c r="H26" s="3">
        <v>6</v>
      </c>
      <c r="I26" s="3">
        <v>5</v>
      </c>
      <c r="J26" s="3">
        <v>13</v>
      </c>
      <c r="K26" s="3">
        <v>15</v>
      </c>
      <c r="L26" s="3">
        <v>4</v>
      </c>
      <c r="M26" s="3">
        <v>3</v>
      </c>
      <c r="N26" s="3">
        <v>0</v>
      </c>
      <c r="O26" s="3">
        <v>1</v>
      </c>
      <c r="P26" s="56">
        <f>SUM(F26:O26)</f>
        <v>67</v>
      </c>
      <c r="Q26" s="3">
        <v>1</v>
      </c>
      <c r="R26" s="3">
        <v>2</v>
      </c>
      <c r="S26" s="3">
        <v>0</v>
      </c>
      <c r="T26" s="10">
        <v>0</v>
      </c>
      <c r="U26" s="101">
        <f>P26+Q26+R26+S26</f>
        <v>70</v>
      </c>
      <c r="V26" s="58">
        <v>64000</v>
      </c>
      <c r="W26" s="58">
        <f t="shared" si="4"/>
        <v>44800</v>
      </c>
      <c r="X26" s="58">
        <v>25600</v>
      </c>
      <c r="Y26" s="58">
        <f t="shared" si="5"/>
        <v>17920</v>
      </c>
      <c r="Z26" s="58">
        <f t="shared" si="2"/>
        <v>89600</v>
      </c>
      <c r="AA26" s="102">
        <f t="shared" si="2"/>
        <v>62720</v>
      </c>
      <c r="AB26" s="111">
        <f t="shared" si="3"/>
        <v>1295329</v>
      </c>
      <c r="AC26" s="47" t="s">
        <v>26</v>
      </c>
    </row>
    <row r="27" spans="1:29" ht="27.6" x14ac:dyDescent="0.3">
      <c r="A27" s="96">
        <v>24</v>
      </c>
      <c r="B27" s="11" t="s">
        <v>159</v>
      </c>
      <c r="C27" s="2" t="s">
        <v>228</v>
      </c>
      <c r="D27" s="2" t="s">
        <v>59</v>
      </c>
      <c r="E27" s="8" t="s">
        <v>45</v>
      </c>
      <c r="F27" s="3">
        <v>8</v>
      </c>
      <c r="G27" s="3">
        <v>16</v>
      </c>
      <c r="H27" s="3">
        <v>8</v>
      </c>
      <c r="I27" s="3">
        <v>5</v>
      </c>
      <c r="J27" s="3">
        <v>15</v>
      </c>
      <c r="K27" s="3">
        <v>9</v>
      </c>
      <c r="L27" s="3">
        <v>2</v>
      </c>
      <c r="M27" s="3">
        <v>2</v>
      </c>
      <c r="N27" s="3">
        <v>2</v>
      </c>
      <c r="O27" s="3">
        <v>1</v>
      </c>
      <c r="P27" s="56">
        <f t="shared" ref="P27" si="6">SUM(F27:O27)</f>
        <v>68</v>
      </c>
      <c r="Q27" s="3">
        <v>0</v>
      </c>
      <c r="R27" s="3">
        <v>1</v>
      </c>
      <c r="S27" s="3">
        <v>1</v>
      </c>
      <c r="T27" s="10">
        <v>0</v>
      </c>
      <c r="U27" s="101">
        <f t="shared" ref="U27" si="7">P27+Q27+R27+S27</f>
        <v>70</v>
      </c>
      <c r="V27" s="58">
        <v>33650</v>
      </c>
      <c r="W27" s="58">
        <f t="shared" si="4"/>
        <v>23555</v>
      </c>
      <c r="X27" s="58">
        <v>13370</v>
      </c>
      <c r="Y27" s="58">
        <f t="shared" si="5"/>
        <v>9359</v>
      </c>
      <c r="Z27" s="58">
        <f t="shared" si="2"/>
        <v>47020</v>
      </c>
      <c r="AA27" s="102">
        <f t="shared" si="2"/>
        <v>32914</v>
      </c>
      <c r="AB27" s="111">
        <f t="shared" si="3"/>
        <v>1328243</v>
      </c>
      <c r="AC27" s="47" t="s">
        <v>26</v>
      </c>
    </row>
    <row r="28" spans="1:29" x14ac:dyDescent="0.3">
      <c r="A28" s="96">
        <v>25</v>
      </c>
      <c r="B28" s="6" t="s">
        <v>60</v>
      </c>
      <c r="C28" s="2" t="s">
        <v>229</v>
      </c>
      <c r="D28" s="2" t="s">
        <v>61</v>
      </c>
      <c r="E28" s="8" t="s">
        <v>33</v>
      </c>
      <c r="F28" s="3">
        <v>8</v>
      </c>
      <c r="G28" s="3">
        <v>12</v>
      </c>
      <c r="H28" s="3">
        <v>6</v>
      </c>
      <c r="I28" s="3">
        <v>5</v>
      </c>
      <c r="J28" s="3">
        <v>16</v>
      </c>
      <c r="K28" s="3">
        <v>12</v>
      </c>
      <c r="L28" s="3">
        <v>2</v>
      </c>
      <c r="M28" s="3">
        <v>1</v>
      </c>
      <c r="N28" s="3">
        <v>2</v>
      </c>
      <c r="O28" s="3">
        <v>1</v>
      </c>
      <c r="P28" s="56">
        <f>SUM(F28:O28)</f>
        <v>65</v>
      </c>
      <c r="Q28" s="3">
        <v>2</v>
      </c>
      <c r="R28" s="3">
        <v>2</v>
      </c>
      <c r="S28" s="3">
        <v>1</v>
      </c>
      <c r="T28" s="10">
        <v>0</v>
      </c>
      <c r="U28" s="101">
        <f>P28+Q28+R28+S28</f>
        <v>70</v>
      </c>
      <c r="V28" s="58">
        <v>39495</v>
      </c>
      <c r="W28" s="58">
        <f t="shared" si="4"/>
        <v>27646.5</v>
      </c>
      <c r="X28" s="58">
        <v>15798</v>
      </c>
      <c r="Y28" s="58">
        <f t="shared" si="5"/>
        <v>11058.599999999999</v>
      </c>
      <c r="Z28" s="58">
        <f t="shared" si="2"/>
        <v>55293</v>
      </c>
      <c r="AA28" s="102">
        <v>38705</v>
      </c>
      <c r="AB28" s="111">
        <f t="shared" si="3"/>
        <v>1366948</v>
      </c>
      <c r="AC28" s="47" t="s">
        <v>26</v>
      </c>
    </row>
    <row r="29" spans="1:29" x14ac:dyDescent="0.3">
      <c r="A29" s="96">
        <v>26</v>
      </c>
      <c r="B29" s="6" t="s">
        <v>62</v>
      </c>
      <c r="C29" s="2" t="s">
        <v>230</v>
      </c>
      <c r="D29" s="2" t="s">
        <v>63</v>
      </c>
      <c r="E29" s="8" t="s">
        <v>45</v>
      </c>
      <c r="F29" s="3">
        <v>8</v>
      </c>
      <c r="G29" s="3">
        <v>16</v>
      </c>
      <c r="H29" s="3">
        <v>8</v>
      </c>
      <c r="I29" s="3">
        <v>5</v>
      </c>
      <c r="J29" s="3">
        <v>15</v>
      </c>
      <c r="K29" s="3">
        <v>12</v>
      </c>
      <c r="L29" s="3">
        <v>3</v>
      </c>
      <c r="M29" s="3">
        <v>1</v>
      </c>
      <c r="N29" s="3">
        <v>1</v>
      </c>
      <c r="O29" s="3">
        <v>1</v>
      </c>
      <c r="P29" s="56">
        <f>SUM(F29:O29)</f>
        <v>70</v>
      </c>
      <c r="Q29" s="3">
        <v>0</v>
      </c>
      <c r="R29" s="3">
        <v>0</v>
      </c>
      <c r="S29" s="3">
        <v>0</v>
      </c>
      <c r="T29" s="10">
        <v>0</v>
      </c>
      <c r="U29" s="101">
        <f>P29+Q29+R29+S29</f>
        <v>70</v>
      </c>
      <c r="V29" s="58">
        <v>70000</v>
      </c>
      <c r="W29" s="58">
        <f t="shared" si="4"/>
        <v>49000</v>
      </c>
      <c r="X29" s="58">
        <v>28000</v>
      </c>
      <c r="Y29" s="58">
        <f t="shared" si="5"/>
        <v>19600</v>
      </c>
      <c r="Z29" s="58">
        <f t="shared" si="2"/>
        <v>98000</v>
      </c>
      <c r="AA29" s="102">
        <f t="shared" si="2"/>
        <v>68600</v>
      </c>
      <c r="AB29" s="111">
        <f t="shared" si="3"/>
        <v>1435548</v>
      </c>
      <c r="AC29" s="47" t="s">
        <v>26</v>
      </c>
    </row>
    <row r="30" spans="1:29" ht="27.6" x14ac:dyDescent="0.3">
      <c r="A30" s="96">
        <v>27</v>
      </c>
      <c r="B30" s="11" t="s">
        <v>160</v>
      </c>
      <c r="C30" s="2" t="s">
        <v>231</v>
      </c>
      <c r="D30" s="2" t="s">
        <v>64</v>
      </c>
      <c r="E30" s="8" t="s">
        <v>65</v>
      </c>
      <c r="F30" s="3">
        <v>8</v>
      </c>
      <c r="G30" s="3">
        <v>16</v>
      </c>
      <c r="H30" s="3">
        <v>8</v>
      </c>
      <c r="I30" s="3">
        <v>5</v>
      </c>
      <c r="J30" s="3">
        <v>11</v>
      </c>
      <c r="K30" s="3">
        <v>12</v>
      </c>
      <c r="L30" s="3">
        <v>3</v>
      </c>
      <c r="M30" s="3">
        <v>3</v>
      </c>
      <c r="N30" s="3">
        <v>1</v>
      </c>
      <c r="O30" s="3">
        <v>1</v>
      </c>
      <c r="P30" s="56">
        <f t="shared" si="0"/>
        <v>68</v>
      </c>
      <c r="Q30" s="3">
        <v>1</v>
      </c>
      <c r="R30" s="3">
        <v>1</v>
      </c>
      <c r="S30" s="3">
        <v>0</v>
      </c>
      <c r="T30" s="10">
        <v>0</v>
      </c>
      <c r="U30" s="101">
        <f t="shared" si="1"/>
        <v>70</v>
      </c>
      <c r="V30" s="58">
        <v>49500</v>
      </c>
      <c r="W30" s="58">
        <f t="shared" si="4"/>
        <v>34650</v>
      </c>
      <c r="X30" s="58">
        <v>19800</v>
      </c>
      <c r="Y30" s="58">
        <f t="shared" si="5"/>
        <v>13860</v>
      </c>
      <c r="Z30" s="58">
        <f t="shared" si="2"/>
        <v>69300</v>
      </c>
      <c r="AA30" s="102">
        <f t="shared" si="2"/>
        <v>48510</v>
      </c>
      <c r="AB30" s="111">
        <f t="shared" si="3"/>
        <v>1484058</v>
      </c>
      <c r="AC30" s="47" t="s">
        <v>26</v>
      </c>
    </row>
    <row r="31" spans="1:29" x14ac:dyDescent="0.3">
      <c r="A31" s="96">
        <v>28</v>
      </c>
      <c r="B31" s="6" t="s">
        <v>161</v>
      </c>
      <c r="C31" s="2" t="s">
        <v>232</v>
      </c>
      <c r="D31" s="2" t="s">
        <v>66</v>
      </c>
      <c r="E31" s="8" t="s">
        <v>67</v>
      </c>
      <c r="F31" s="3">
        <v>8</v>
      </c>
      <c r="G31" s="3">
        <v>12</v>
      </c>
      <c r="H31" s="3">
        <v>8</v>
      </c>
      <c r="I31" s="3">
        <v>4</v>
      </c>
      <c r="J31" s="3">
        <v>14</v>
      </c>
      <c r="K31" s="3">
        <v>15</v>
      </c>
      <c r="L31" s="3">
        <v>2</v>
      </c>
      <c r="M31" s="3">
        <v>1</v>
      </c>
      <c r="N31" s="3">
        <v>2</v>
      </c>
      <c r="O31" s="3">
        <v>1</v>
      </c>
      <c r="P31" s="56">
        <f t="shared" si="0"/>
        <v>67</v>
      </c>
      <c r="Q31" s="3">
        <v>0</v>
      </c>
      <c r="R31" s="3">
        <v>1</v>
      </c>
      <c r="S31" s="3">
        <v>2</v>
      </c>
      <c r="T31" s="10">
        <v>0</v>
      </c>
      <c r="U31" s="101">
        <f t="shared" si="1"/>
        <v>70</v>
      </c>
      <c r="V31" s="58">
        <v>70000</v>
      </c>
      <c r="W31" s="58">
        <f t="shared" si="4"/>
        <v>49000</v>
      </c>
      <c r="X31" s="58">
        <v>28000</v>
      </c>
      <c r="Y31" s="58">
        <f t="shared" si="5"/>
        <v>19600</v>
      </c>
      <c r="Z31" s="58">
        <f t="shared" si="2"/>
        <v>98000</v>
      </c>
      <c r="AA31" s="102">
        <f t="shared" si="2"/>
        <v>68600</v>
      </c>
      <c r="AB31" s="111">
        <f t="shared" si="3"/>
        <v>1552658</v>
      </c>
      <c r="AC31" s="47" t="s">
        <v>26</v>
      </c>
    </row>
    <row r="32" spans="1:29" ht="27.6" x14ac:dyDescent="0.3">
      <c r="A32" s="96">
        <v>29</v>
      </c>
      <c r="B32" s="6" t="s">
        <v>162</v>
      </c>
      <c r="C32" s="2" t="s">
        <v>233</v>
      </c>
      <c r="D32" s="2" t="s">
        <v>68</v>
      </c>
      <c r="E32" s="8" t="s">
        <v>69</v>
      </c>
      <c r="F32" s="3">
        <v>6</v>
      </c>
      <c r="G32" s="3">
        <v>16</v>
      </c>
      <c r="H32" s="3">
        <v>8</v>
      </c>
      <c r="I32" s="3">
        <v>5</v>
      </c>
      <c r="J32" s="3">
        <v>12</v>
      </c>
      <c r="K32" s="3">
        <v>12</v>
      </c>
      <c r="L32" s="3">
        <v>3</v>
      </c>
      <c r="M32" s="3">
        <v>3</v>
      </c>
      <c r="N32" s="3">
        <v>2</v>
      </c>
      <c r="O32" s="3">
        <v>1</v>
      </c>
      <c r="P32" s="56">
        <f t="shared" si="0"/>
        <v>68</v>
      </c>
      <c r="Q32" s="3">
        <v>0</v>
      </c>
      <c r="R32" s="3">
        <v>1</v>
      </c>
      <c r="S32" s="3">
        <v>0</v>
      </c>
      <c r="T32" s="10">
        <v>0</v>
      </c>
      <c r="U32" s="101">
        <f t="shared" si="1"/>
        <v>69</v>
      </c>
      <c r="V32" s="58">
        <v>33300</v>
      </c>
      <c r="W32" s="58">
        <f t="shared" si="4"/>
        <v>23310</v>
      </c>
      <c r="X32" s="58">
        <v>13020</v>
      </c>
      <c r="Y32" s="58">
        <f t="shared" si="5"/>
        <v>9114</v>
      </c>
      <c r="Z32" s="58">
        <f t="shared" si="2"/>
        <v>46320</v>
      </c>
      <c r="AA32" s="102">
        <f t="shared" si="2"/>
        <v>32424</v>
      </c>
      <c r="AB32" s="111">
        <f t="shared" si="3"/>
        <v>1585082</v>
      </c>
      <c r="AC32" s="47" t="s">
        <v>26</v>
      </c>
    </row>
    <row r="33" spans="1:29" ht="41.4" x14ac:dyDescent="0.3">
      <c r="A33" s="96">
        <v>30</v>
      </c>
      <c r="B33" s="6" t="s">
        <v>70</v>
      </c>
      <c r="C33" s="2" t="s">
        <v>234</v>
      </c>
      <c r="D33" s="2" t="s">
        <v>71</v>
      </c>
      <c r="E33" s="8" t="s">
        <v>72</v>
      </c>
      <c r="F33" s="19">
        <v>8</v>
      </c>
      <c r="G33" s="3">
        <v>16</v>
      </c>
      <c r="H33" s="3">
        <v>8</v>
      </c>
      <c r="I33" s="3">
        <v>5</v>
      </c>
      <c r="J33" s="3">
        <v>9</v>
      </c>
      <c r="K33" s="3">
        <v>12</v>
      </c>
      <c r="L33" s="3">
        <v>4</v>
      </c>
      <c r="M33" s="3">
        <v>3</v>
      </c>
      <c r="N33" s="3">
        <v>2</v>
      </c>
      <c r="O33" s="3">
        <v>0</v>
      </c>
      <c r="P33" s="56">
        <f t="shared" si="0"/>
        <v>67</v>
      </c>
      <c r="Q33" s="3">
        <v>0</v>
      </c>
      <c r="R33" s="3">
        <v>1</v>
      </c>
      <c r="S33" s="3">
        <v>0</v>
      </c>
      <c r="T33" s="10">
        <v>0</v>
      </c>
      <c r="U33" s="101">
        <f t="shared" si="1"/>
        <v>68</v>
      </c>
      <c r="V33" s="58">
        <v>40000</v>
      </c>
      <c r="W33" s="58">
        <f t="shared" si="4"/>
        <v>28000</v>
      </c>
      <c r="X33" s="58">
        <v>10000</v>
      </c>
      <c r="Y33" s="58">
        <f t="shared" si="5"/>
        <v>7000</v>
      </c>
      <c r="Z33" s="58">
        <f t="shared" si="2"/>
        <v>50000</v>
      </c>
      <c r="AA33" s="102">
        <f>W33+Y33</f>
        <v>35000</v>
      </c>
      <c r="AB33" s="111">
        <v>1600000</v>
      </c>
      <c r="AC33" s="47" t="s">
        <v>73</v>
      </c>
    </row>
    <row r="34" spans="1:29" ht="27.6" x14ac:dyDescent="0.3">
      <c r="A34" s="96">
        <v>31</v>
      </c>
      <c r="B34" s="6" t="s">
        <v>163</v>
      </c>
      <c r="C34" s="2" t="s">
        <v>235</v>
      </c>
      <c r="D34" s="2" t="s">
        <v>74</v>
      </c>
      <c r="E34" s="8" t="s">
        <v>33</v>
      </c>
      <c r="F34" s="3">
        <v>8</v>
      </c>
      <c r="G34" s="3">
        <v>12</v>
      </c>
      <c r="H34" s="3">
        <v>8</v>
      </c>
      <c r="I34" s="3">
        <v>5</v>
      </c>
      <c r="J34" s="3">
        <v>16</v>
      </c>
      <c r="K34" s="3">
        <v>9</v>
      </c>
      <c r="L34" s="3">
        <v>3</v>
      </c>
      <c r="M34" s="3">
        <v>2</v>
      </c>
      <c r="N34" s="3">
        <v>2</v>
      </c>
      <c r="O34" s="3">
        <v>1</v>
      </c>
      <c r="P34" s="56">
        <f>SUM(F34:O34)</f>
        <v>66</v>
      </c>
      <c r="Q34" s="3">
        <v>1</v>
      </c>
      <c r="R34" s="3">
        <v>0</v>
      </c>
      <c r="S34" s="3">
        <v>1</v>
      </c>
      <c r="T34" s="10">
        <v>0</v>
      </c>
      <c r="U34" s="101">
        <f>P34+Q34+R34+S34</f>
        <v>68</v>
      </c>
      <c r="V34" s="58">
        <v>50300</v>
      </c>
      <c r="W34" s="58">
        <f t="shared" si="4"/>
        <v>35210</v>
      </c>
      <c r="X34" s="58">
        <v>19700</v>
      </c>
      <c r="Y34" s="58">
        <f t="shared" si="5"/>
        <v>13790</v>
      </c>
      <c r="Z34" s="58">
        <f t="shared" si="2"/>
        <v>70000</v>
      </c>
      <c r="AA34" s="102">
        <f t="shared" si="2"/>
        <v>49000</v>
      </c>
      <c r="AB34" s="60"/>
      <c r="AC34" s="47" t="s">
        <v>75</v>
      </c>
    </row>
    <row r="35" spans="1:29" ht="41.4" x14ac:dyDescent="0.3">
      <c r="A35" s="96">
        <v>32</v>
      </c>
      <c r="B35" s="6" t="s">
        <v>76</v>
      </c>
      <c r="C35" s="2" t="s">
        <v>236</v>
      </c>
      <c r="D35" s="2" t="s">
        <v>77</v>
      </c>
      <c r="E35" s="8" t="s">
        <v>45</v>
      </c>
      <c r="F35" s="3">
        <v>10</v>
      </c>
      <c r="G35" s="3">
        <v>12</v>
      </c>
      <c r="H35" s="3">
        <v>8</v>
      </c>
      <c r="I35" s="3">
        <v>5</v>
      </c>
      <c r="J35" s="3">
        <v>15</v>
      </c>
      <c r="K35" s="3">
        <v>9</v>
      </c>
      <c r="L35" s="3">
        <v>3</v>
      </c>
      <c r="M35" s="3">
        <v>2</v>
      </c>
      <c r="N35" s="3">
        <v>0</v>
      </c>
      <c r="O35" s="3">
        <v>1</v>
      </c>
      <c r="P35" s="56">
        <f t="shared" si="0"/>
        <v>65</v>
      </c>
      <c r="Q35" s="3">
        <v>2</v>
      </c>
      <c r="R35" s="3">
        <v>1</v>
      </c>
      <c r="S35" s="3">
        <v>0</v>
      </c>
      <c r="T35" s="10">
        <v>0</v>
      </c>
      <c r="U35" s="101">
        <f t="shared" si="1"/>
        <v>68</v>
      </c>
      <c r="V35" s="58">
        <v>70000</v>
      </c>
      <c r="W35" s="58">
        <f t="shared" si="4"/>
        <v>49000</v>
      </c>
      <c r="X35" s="58">
        <v>28000</v>
      </c>
      <c r="Y35" s="58">
        <f t="shared" si="5"/>
        <v>19600</v>
      </c>
      <c r="Z35" s="58">
        <f t="shared" si="2"/>
        <v>98000</v>
      </c>
      <c r="AA35" s="102">
        <f t="shared" si="2"/>
        <v>68600</v>
      </c>
      <c r="AB35" s="60"/>
      <c r="AC35" s="47" t="s">
        <v>75</v>
      </c>
    </row>
    <row r="36" spans="1:29" ht="27.6" x14ac:dyDescent="0.3">
      <c r="A36" s="96">
        <v>33</v>
      </c>
      <c r="B36" s="14" t="s">
        <v>164</v>
      </c>
      <c r="C36" s="2" t="s">
        <v>237</v>
      </c>
      <c r="D36" s="2" t="s">
        <v>78</v>
      </c>
      <c r="E36" s="12" t="s">
        <v>67</v>
      </c>
      <c r="F36" s="15">
        <v>8</v>
      </c>
      <c r="G36" s="13">
        <v>12</v>
      </c>
      <c r="H36" s="13">
        <v>8</v>
      </c>
      <c r="I36" s="13">
        <v>5</v>
      </c>
      <c r="J36" s="13">
        <v>14</v>
      </c>
      <c r="K36" s="20">
        <v>12</v>
      </c>
      <c r="L36" s="13">
        <v>3</v>
      </c>
      <c r="M36" s="13">
        <v>3</v>
      </c>
      <c r="N36" s="13">
        <v>0</v>
      </c>
      <c r="O36" s="13">
        <v>1</v>
      </c>
      <c r="P36" s="56">
        <f t="shared" si="0"/>
        <v>66</v>
      </c>
      <c r="Q36" s="13">
        <v>0</v>
      </c>
      <c r="R36" s="13">
        <v>0</v>
      </c>
      <c r="S36" s="13">
        <v>1</v>
      </c>
      <c r="T36" s="61">
        <v>0</v>
      </c>
      <c r="U36" s="101">
        <f t="shared" si="1"/>
        <v>67</v>
      </c>
      <c r="V36" s="58">
        <v>37000</v>
      </c>
      <c r="W36" s="58">
        <f t="shared" si="4"/>
        <v>25900</v>
      </c>
      <c r="X36" s="58">
        <v>14800</v>
      </c>
      <c r="Y36" s="58">
        <f t="shared" si="5"/>
        <v>10360</v>
      </c>
      <c r="Z36" s="58">
        <f t="shared" si="2"/>
        <v>51800</v>
      </c>
      <c r="AA36" s="102">
        <f t="shared" si="2"/>
        <v>36260</v>
      </c>
      <c r="AB36" s="60"/>
      <c r="AC36" s="47" t="s">
        <v>75</v>
      </c>
    </row>
    <row r="37" spans="1:29" ht="27.6" x14ac:dyDescent="0.3">
      <c r="A37" s="96">
        <v>34</v>
      </c>
      <c r="B37" s="17" t="s">
        <v>165</v>
      </c>
      <c r="C37" s="2" t="s">
        <v>238</v>
      </c>
      <c r="D37" s="21" t="s">
        <v>79</v>
      </c>
      <c r="E37" s="22" t="s">
        <v>69</v>
      </c>
      <c r="F37" s="23">
        <v>6</v>
      </c>
      <c r="G37" s="23">
        <v>16</v>
      </c>
      <c r="H37" s="23">
        <v>8</v>
      </c>
      <c r="I37" s="23">
        <v>5</v>
      </c>
      <c r="J37" s="23">
        <v>12</v>
      </c>
      <c r="K37" s="23">
        <v>12</v>
      </c>
      <c r="L37" s="23">
        <v>3</v>
      </c>
      <c r="M37" s="23">
        <v>2</v>
      </c>
      <c r="N37" s="23">
        <v>2</v>
      </c>
      <c r="O37" s="23">
        <v>0</v>
      </c>
      <c r="P37" s="56">
        <f>SUM(F37:O37)</f>
        <v>66</v>
      </c>
      <c r="Q37" s="23">
        <v>0</v>
      </c>
      <c r="R37" s="23">
        <v>1</v>
      </c>
      <c r="S37" s="23">
        <v>0</v>
      </c>
      <c r="T37" s="23">
        <v>0</v>
      </c>
      <c r="U37" s="101">
        <f>P37+Q37+R37+S37</f>
        <v>67</v>
      </c>
      <c r="V37" s="58">
        <v>22300</v>
      </c>
      <c r="W37" s="58">
        <f t="shared" si="4"/>
        <v>15609.999999999998</v>
      </c>
      <c r="X37" s="58">
        <v>8920</v>
      </c>
      <c r="Y37" s="58">
        <f t="shared" si="5"/>
        <v>6244</v>
      </c>
      <c r="Z37" s="58">
        <f t="shared" si="2"/>
        <v>31220</v>
      </c>
      <c r="AA37" s="102">
        <f t="shared" si="2"/>
        <v>21854</v>
      </c>
      <c r="AB37" s="60"/>
      <c r="AC37" s="47" t="s">
        <v>75</v>
      </c>
    </row>
    <row r="38" spans="1:29" ht="27.6" x14ac:dyDescent="0.3">
      <c r="A38" s="96">
        <v>35</v>
      </c>
      <c r="B38" s="6" t="s">
        <v>80</v>
      </c>
      <c r="C38" s="2" t="s">
        <v>239</v>
      </c>
      <c r="D38" s="2" t="s">
        <v>81</v>
      </c>
      <c r="E38" s="8" t="s">
        <v>39</v>
      </c>
      <c r="F38" s="3">
        <v>8</v>
      </c>
      <c r="G38" s="3">
        <v>16</v>
      </c>
      <c r="H38" s="3">
        <v>6</v>
      </c>
      <c r="I38" s="3">
        <v>5</v>
      </c>
      <c r="J38" s="3">
        <v>13</v>
      </c>
      <c r="K38" s="3">
        <v>12</v>
      </c>
      <c r="L38" s="3">
        <v>3</v>
      </c>
      <c r="M38" s="3">
        <v>2</v>
      </c>
      <c r="N38" s="3">
        <v>0</v>
      </c>
      <c r="O38" s="3">
        <v>1</v>
      </c>
      <c r="P38" s="56">
        <f t="shared" si="0"/>
        <v>66</v>
      </c>
      <c r="Q38" s="3">
        <v>1</v>
      </c>
      <c r="R38" s="3">
        <v>0</v>
      </c>
      <c r="S38" s="3">
        <v>0</v>
      </c>
      <c r="T38" s="62">
        <v>0</v>
      </c>
      <c r="U38" s="101">
        <f t="shared" si="1"/>
        <v>67</v>
      </c>
      <c r="V38" s="58">
        <v>64050</v>
      </c>
      <c r="W38" s="58">
        <f t="shared" si="4"/>
        <v>44835</v>
      </c>
      <c r="X38" s="58">
        <v>25620</v>
      </c>
      <c r="Y38" s="58">
        <f t="shared" si="5"/>
        <v>17934</v>
      </c>
      <c r="Z38" s="58">
        <f t="shared" si="2"/>
        <v>89670</v>
      </c>
      <c r="AA38" s="102">
        <f t="shared" si="2"/>
        <v>62769</v>
      </c>
      <c r="AB38" s="60"/>
      <c r="AC38" s="47" t="s">
        <v>75</v>
      </c>
    </row>
    <row r="39" spans="1:29" ht="27.6" x14ac:dyDescent="0.3">
      <c r="A39" s="96">
        <v>36</v>
      </c>
      <c r="B39" s="6" t="s">
        <v>166</v>
      </c>
      <c r="C39" s="2" t="s">
        <v>240</v>
      </c>
      <c r="D39" s="2" t="s">
        <v>82</v>
      </c>
      <c r="E39" s="8" t="s">
        <v>39</v>
      </c>
      <c r="F39" s="3">
        <v>4</v>
      </c>
      <c r="G39" s="3">
        <v>16</v>
      </c>
      <c r="H39" s="3">
        <v>8</v>
      </c>
      <c r="I39" s="3">
        <v>5</v>
      </c>
      <c r="J39" s="3">
        <v>13</v>
      </c>
      <c r="K39" s="3">
        <v>12</v>
      </c>
      <c r="L39" s="3">
        <v>4</v>
      </c>
      <c r="M39" s="3">
        <v>3</v>
      </c>
      <c r="N39" s="3">
        <v>0</v>
      </c>
      <c r="O39" s="3">
        <v>0</v>
      </c>
      <c r="P39" s="56">
        <f t="shared" si="0"/>
        <v>65</v>
      </c>
      <c r="Q39" s="3">
        <v>0</v>
      </c>
      <c r="R39" s="3">
        <v>1</v>
      </c>
      <c r="S39" s="3">
        <v>0</v>
      </c>
      <c r="T39" s="5">
        <v>0</v>
      </c>
      <c r="U39" s="101">
        <f t="shared" si="1"/>
        <v>66</v>
      </c>
      <c r="V39" s="58">
        <v>68600</v>
      </c>
      <c r="W39" s="58">
        <f t="shared" si="4"/>
        <v>48020</v>
      </c>
      <c r="X39" s="58">
        <v>27440</v>
      </c>
      <c r="Y39" s="58">
        <f t="shared" si="5"/>
        <v>19208</v>
      </c>
      <c r="Z39" s="58">
        <f t="shared" si="2"/>
        <v>96040</v>
      </c>
      <c r="AA39" s="102">
        <f t="shared" si="2"/>
        <v>67228</v>
      </c>
      <c r="AB39" s="60"/>
      <c r="AC39" s="47" t="s">
        <v>75</v>
      </c>
    </row>
    <row r="40" spans="1:29" ht="27.6" x14ac:dyDescent="0.3">
      <c r="A40" s="96">
        <v>37</v>
      </c>
      <c r="B40" s="11" t="s">
        <v>83</v>
      </c>
      <c r="C40" s="2" t="s">
        <v>241</v>
      </c>
      <c r="D40" s="2" t="s">
        <v>84</v>
      </c>
      <c r="E40" s="8" t="s">
        <v>67</v>
      </c>
      <c r="F40" s="3">
        <v>8</v>
      </c>
      <c r="G40" s="3">
        <v>12</v>
      </c>
      <c r="H40" s="3">
        <v>6</v>
      </c>
      <c r="I40" s="3">
        <v>5</v>
      </c>
      <c r="J40" s="3">
        <v>14</v>
      </c>
      <c r="K40" s="3">
        <v>12</v>
      </c>
      <c r="L40" s="3">
        <v>2</v>
      </c>
      <c r="M40" s="3">
        <v>3</v>
      </c>
      <c r="N40" s="3">
        <v>1</v>
      </c>
      <c r="O40" s="3">
        <v>1</v>
      </c>
      <c r="P40" s="56">
        <f>SUM(F40:O40)</f>
        <v>64</v>
      </c>
      <c r="Q40" s="3">
        <v>0</v>
      </c>
      <c r="R40" s="3">
        <v>2</v>
      </c>
      <c r="S40" s="3">
        <v>0</v>
      </c>
      <c r="T40" s="23">
        <v>0</v>
      </c>
      <c r="U40" s="101">
        <f>P40+Q40+R40+S40</f>
        <v>66</v>
      </c>
      <c r="V40" s="58">
        <v>66476</v>
      </c>
      <c r="W40" s="58">
        <f t="shared" si="4"/>
        <v>46533.2</v>
      </c>
      <c r="X40" s="58">
        <v>22600</v>
      </c>
      <c r="Y40" s="58">
        <f t="shared" si="5"/>
        <v>15819.999999999998</v>
      </c>
      <c r="Z40" s="58">
        <f t="shared" si="2"/>
        <v>89076</v>
      </c>
      <c r="AA40" s="102">
        <f t="shared" si="2"/>
        <v>62353.2</v>
      </c>
      <c r="AB40" s="60"/>
      <c r="AC40" s="47" t="s">
        <v>75</v>
      </c>
    </row>
    <row r="41" spans="1:29" ht="41.4" x14ac:dyDescent="0.3">
      <c r="A41" s="96">
        <v>38</v>
      </c>
      <c r="B41" s="6" t="s">
        <v>167</v>
      </c>
      <c r="C41" s="2" t="s">
        <v>242</v>
      </c>
      <c r="D41" s="2" t="s">
        <v>85</v>
      </c>
      <c r="E41" s="8" t="s">
        <v>67</v>
      </c>
      <c r="F41" s="3">
        <v>8</v>
      </c>
      <c r="G41" s="3">
        <v>12</v>
      </c>
      <c r="H41" s="3">
        <v>8</v>
      </c>
      <c r="I41" s="3">
        <v>4</v>
      </c>
      <c r="J41" s="3">
        <v>14</v>
      </c>
      <c r="K41" s="3">
        <v>12</v>
      </c>
      <c r="L41" s="3">
        <v>2</v>
      </c>
      <c r="M41" s="3">
        <v>2</v>
      </c>
      <c r="N41" s="3">
        <v>0</v>
      </c>
      <c r="O41" s="3">
        <v>0</v>
      </c>
      <c r="P41" s="56">
        <f>SUM(F41:O41)</f>
        <v>62</v>
      </c>
      <c r="Q41" s="3">
        <v>1</v>
      </c>
      <c r="R41" s="3">
        <v>2</v>
      </c>
      <c r="S41" s="3">
        <v>1</v>
      </c>
      <c r="T41" s="23">
        <v>0</v>
      </c>
      <c r="U41" s="101">
        <f>P41+Q41+R41+S41</f>
        <v>66</v>
      </c>
      <c r="V41" s="58">
        <v>70000</v>
      </c>
      <c r="W41" s="58">
        <f t="shared" si="4"/>
        <v>49000</v>
      </c>
      <c r="X41" s="58">
        <v>28000</v>
      </c>
      <c r="Y41" s="58">
        <f t="shared" si="5"/>
        <v>19600</v>
      </c>
      <c r="Z41" s="58">
        <f t="shared" si="2"/>
        <v>98000</v>
      </c>
      <c r="AA41" s="102">
        <f t="shared" si="2"/>
        <v>68600</v>
      </c>
      <c r="AB41" s="60"/>
      <c r="AC41" s="47" t="s">
        <v>75</v>
      </c>
    </row>
    <row r="42" spans="1:29" ht="27.6" x14ac:dyDescent="0.3">
      <c r="A42" s="96">
        <v>39</v>
      </c>
      <c r="B42" s="6" t="s">
        <v>168</v>
      </c>
      <c r="C42" s="2" t="s">
        <v>243</v>
      </c>
      <c r="D42" s="2" t="s">
        <v>86</v>
      </c>
      <c r="E42" s="18" t="s">
        <v>87</v>
      </c>
      <c r="F42" s="3">
        <v>8</v>
      </c>
      <c r="G42" s="3">
        <v>12</v>
      </c>
      <c r="H42" s="3">
        <v>8</v>
      </c>
      <c r="I42" s="3">
        <v>5</v>
      </c>
      <c r="J42" s="3">
        <v>14</v>
      </c>
      <c r="K42" s="3">
        <v>9</v>
      </c>
      <c r="L42" s="3">
        <v>4</v>
      </c>
      <c r="M42" s="3">
        <v>3</v>
      </c>
      <c r="N42" s="3">
        <v>0</v>
      </c>
      <c r="O42" s="3">
        <v>1</v>
      </c>
      <c r="P42" s="56">
        <f t="shared" si="0"/>
        <v>64</v>
      </c>
      <c r="Q42" s="3">
        <v>0</v>
      </c>
      <c r="R42" s="3">
        <v>1</v>
      </c>
      <c r="S42" s="3">
        <v>0</v>
      </c>
      <c r="T42" s="3">
        <v>0</v>
      </c>
      <c r="U42" s="101">
        <f t="shared" si="1"/>
        <v>65</v>
      </c>
      <c r="V42" s="103">
        <v>50000</v>
      </c>
      <c r="W42" s="58">
        <f t="shared" si="4"/>
        <v>35000</v>
      </c>
      <c r="X42" s="58">
        <v>20000</v>
      </c>
      <c r="Y42" s="58">
        <f t="shared" si="5"/>
        <v>14000</v>
      </c>
      <c r="Z42" s="58">
        <f t="shared" si="2"/>
        <v>70000</v>
      </c>
      <c r="AA42" s="102">
        <f t="shared" si="2"/>
        <v>49000</v>
      </c>
      <c r="AB42" s="60"/>
      <c r="AC42" s="47" t="s">
        <v>75</v>
      </c>
    </row>
    <row r="43" spans="1:29" ht="27.6" x14ac:dyDescent="0.3">
      <c r="A43" s="96">
        <v>40</v>
      </c>
      <c r="B43" s="14" t="s">
        <v>169</v>
      </c>
      <c r="C43" s="24" t="s">
        <v>244</v>
      </c>
      <c r="D43" s="24" t="s">
        <v>88</v>
      </c>
      <c r="E43" s="25" t="s">
        <v>45</v>
      </c>
      <c r="F43" s="13">
        <v>8</v>
      </c>
      <c r="G43" s="13">
        <v>12</v>
      </c>
      <c r="H43" s="13">
        <v>6</v>
      </c>
      <c r="I43" s="13">
        <v>5</v>
      </c>
      <c r="J43" s="13">
        <v>15</v>
      </c>
      <c r="K43" s="13">
        <v>12</v>
      </c>
      <c r="L43" s="13">
        <v>2</v>
      </c>
      <c r="M43" s="13">
        <v>1</v>
      </c>
      <c r="N43" s="13">
        <v>2</v>
      </c>
      <c r="O43" s="13">
        <v>1</v>
      </c>
      <c r="P43" s="56">
        <f>SUM(F43:O43)</f>
        <v>64</v>
      </c>
      <c r="Q43" s="13">
        <v>0</v>
      </c>
      <c r="R43" s="13">
        <v>1</v>
      </c>
      <c r="S43" s="13">
        <v>0</v>
      </c>
      <c r="T43" s="13">
        <v>0</v>
      </c>
      <c r="U43" s="101">
        <f>P43+Q43+R43+S43</f>
        <v>65</v>
      </c>
      <c r="V43" s="103">
        <v>27500</v>
      </c>
      <c r="W43" s="58">
        <f>V43*70%</f>
        <v>19250</v>
      </c>
      <c r="X43" s="58">
        <v>11000</v>
      </c>
      <c r="Y43" s="58">
        <f>X43*70%</f>
        <v>7699.9999999999991</v>
      </c>
      <c r="Z43" s="58">
        <f>V43+X43</f>
        <v>38500</v>
      </c>
      <c r="AA43" s="102">
        <f>W43+Y43</f>
        <v>26950</v>
      </c>
      <c r="AB43" s="60"/>
      <c r="AC43" s="47" t="s">
        <v>75</v>
      </c>
    </row>
    <row r="44" spans="1:29" ht="41.4" x14ac:dyDescent="0.3">
      <c r="A44" s="96">
        <v>41</v>
      </c>
      <c r="B44" s="1" t="s">
        <v>170</v>
      </c>
      <c r="C44" s="2" t="s">
        <v>245</v>
      </c>
      <c r="D44" s="24" t="s">
        <v>89</v>
      </c>
      <c r="E44" s="8" t="s">
        <v>90</v>
      </c>
      <c r="F44" s="4">
        <v>8</v>
      </c>
      <c r="G44" s="4">
        <v>12</v>
      </c>
      <c r="H44" s="4">
        <v>8</v>
      </c>
      <c r="I44" s="4">
        <v>5</v>
      </c>
      <c r="J44" s="4">
        <v>8</v>
      </c>
      <c r="K44" s="4">
        <v>12</v>
      </c>
      <c r="L44" s="4">
        <v>4</v>
      </c>
      <c r="M44" s="4">
        <v>3</v>
      </c>
      <c r="N44" s="4">
        <v>1</v>
      </c>
      <c r="O44" s="4">
        <v>0</v>
      </c>
      <c r="P44" s="55">
        <f>SUM(F44:O44)</f>
        <v>61</v>
      </c>
      <c r="Q44" s="4">
        <v>1</v>
      </c>
      <c r="R44" s="4">
        <v>2</v>
      </c>
      <c r="S44" s="4">
        <v>0</v>
      </c>
      <c r="T44" s="5">
        <v>0</v>
      </c>
      <c r="U44" s="98">
        <f>P44+Q44+R44+S44</f>
        <v>64</v>
      </c>
      <c r="V44" s="58">
        <v>50616</v>
      </c>
      <c r="W44" s="58">
        <f>V44*70%</f>
        <v>35431.199999999997</v>
      </c>
      <c r="X44" s="58">
        <v>20246.400000000001</v>
      </c>
      <c r="Y44" s="58">
        <f>X44*70%</f>
        <v>14172.48</v>
      </c>
      <c r="Z44" s="58">
        <f>V44+X44</f>
        <v>70862.399999999994</v>
      </c>
      <c r="AA44" s="102">
        <f>W44+Y44</f>
        <v>49603.679999999993</v>
      </c>
      <c r="AB44" s="60"/>
      <c r="AC44" s="47" t="s">
        <v>75</v>
      </c>
    </row>
    <row r="45" spans="1:29" ht="27.6" x14ac:dyDescent="0.3">
      <c r="A45" s="96">
        <v>42</v>
      </c>
      <c r="B45" s="14" t="s">
        <v>171</v>
      </c>
      <c r="C45" s="2" t="s">
        <v>246</v>
      </c>
      <c r="D45" s="2" t="s">
        <v>91</v>
      </c>
      <c r="E45" s="8" t="s">
        <v>90</v>
      </c>
      <c r="F45" s="3">
        <v>2</v>
      </c>
      <c r="G45" s="3">
        <v>16</v>
      </c>
      <c r="H45" s="3">
        <v>8</v>
      </c>
      <c r="I45" s="3">
        <v>5</v>
      </c>
      <c r="J45" s="3">
        <v>8</v>
      </c>
      <c r="K45" s="3">
        <v>15</v>
      </c>
      <c r="L45" s="3">
        <v>4</v>
      </c>
      <c r="M45" s="3">
        <v>3</v>
      </c>
      <c r="N45" s="3">
        <v>2</v>
      </c>
      <c r="O45" s="3">
        <v>0</v>
      </c>
      <c r="P45" s="56">
        <f t="shared" si="0"/>
        <v>63</v>
      </c>
      <c r="Q45" s="3">
        <v>0</v>
      </c>
      <c r="R45" s="3">
        <v>0</v>
      </c>
      <c r="S45" s="3">
        <v>1</v>
      </c>
      <c r="T45" s="10">
        <v>0</v>
      </c>
      <c r="U45" s="101">
        <f t="shared" si="1"/>
        <v>64</v>
      </c>
      <c r="V45" s="58">
        <v>54000</v>
      </c>
      <c r="W45" s="58">
        <f t="shared" si="4"/>
        <v>37800</v>
      </c>
      <c r="X45" s="58">
        <v>8000</v>
      </c>
      <c r="Y45" s="58">
        <f t="shared" si="5"/>
        <v>5600</v>
      </c>
      <c r="Z45" s="58">
        <f t="shared" si="2"/>
        <v>62000</v>
      </c>
      <c r="AA45" s="102">
        <f t="shared" si="2"/>
        <v>43400</v>
      </c>
      <c r="AB45" s="60"/>
      <c r="AC45" s="47" t="s">
        <v>75</v>
      </c>
    </row>
    <row r="46" spans="1:29" ht="27.6" x14ac:dyDescent="0.3">
      <c r="A46" s="96">
        <v>44</v>
      </c>
      <c r="B46" s="17" t="s">
        <v>172</v>
      </c>
      <c r="C46" s="21" t="s">
        <v>247</v>
      </c>
      <c r="D46" s="21" t="s">
        <v>92</v>
      </c>
      <c r="E46" s="22" t="s">
        <v>72</v>
      </c>
      <c r="F46" s="23">
        <v>6</v>
      </c>
      <c r="G46" s="23">
        <v>16</v>
      </c>
      <c r="H46" s="23">
        <v>8</v>
      </c>
      <c r="I46" s="26">
        <v>5</v>
      </c>
      <c r="J46" s="26">
        <v>9</v>
      </c>
      <c r="K46" s="26">
        <v>12</v>
      </c>
      <c r="L46" s="26">
        <v>3</v>
      </c>
      <c r="M46" s="26">
        <v>2</v>
      </c>
      <c r="N46" s="23">
        <v>0</v>
      </c>
      <c r="O46" s="23">
        <v>0</v>
      </c>
      <c r="P46" s="63">
        <f>SUM(F46:O46)</f>
        <v>61</v>
      </c>
      <c r="Q46" s="23">
        <v>1</v>
      </c>
      <c r="R46" s="23">
        <v>0</v>
      </c>
      <c r="S46" s="23">
        <v>1</v>
      </c>
      <c r="T46" s="27">
        <v>0</v>
      </c>
      <c r="U46" s="104">
        <f>P46+Q46+R46+S46</f>
        <v>63</v>
      </c>
      <c r="V46" s="105">
        <v>70000</v>
      </c>
      <c r="W46" s="105">
        <f>V46*70%</f>
        <v>49000</v>
      </c>
      <c r="X46" s="105">
        <v>28000</v>
      </c>
      <c r="Y46" s="105">
        <f>X46*70%</f>
        <v>19600</v>
      </c>
      <c r="Z46" s="105">
        <f>V46+X46</f>
        <v>98000</v>
      </c>
      <c r="AA46" s="106">
        <f>W46+Y46</f>
        <v>68600</v>
      </c>
      <c r="AB46" s="60"/>
      <c r="AC46" s="47" t="s">
        <v>75</v>
      </c>
    </row>
    <row r="47" spans="1:29" ht="27.6" x14ac:dyDescent="0.3">
      <c r="A47" s="96">
        <v>43</v>
      </c>
      <c r="B47" s="6" t="s">
        <v>173</v>
      </c>
      <c r="C47" s="2" t="s">
        <v>248</v>
      </c>
      <c r="D47" s="2" t="s">
        <v>93</v>
      </c>
      <c r="E47" s="8" t="s">
        <v>94</v>
      </c>
      <c r="F47" s="19">
        <v>6</v>
      </c>
      <c r="G47" s="3">
        <v>16</v>
      </c>
      <c r="H47" s="3">
        <v>8</v>
      </c>
      <c r="I47" s="13">
        <v>5</v>
      </c>
      <c r="J47" s="13">
        <v>10</v>
      </c>
      <c r="K47" s="13">
        <v>9</v>
      </c>
      <c r="L47" s="13">
        <v>4</v>
      </c>
      <c r="M47" s="13">
        <v>2</v>
      </c>
      <c r="N47" s="3">
        <v>1</v>
      </c>
      <c r="O47" s="3">
        <v>0</v>
      </c>
      <c r="P47" s="56">
        <f>SUM(F47:O47)</f>
        <v>61</v>
      </c>
      <c r="Q47" s="3">
        <v>1</v>
      </c>
      <c r="R47" s="3">
        <v>1</v>
      </c>
      <c r="S47" s="3">
        <v>0</v>
      </c>
      <c r="T47" s="10">
        <v>0</v>
      </c>
      <c r="U47" s="101">
        <f>P47+Q47+R47+S47</f>
        <v>63</v>
      </c>
      <c r="V47" s="58">
        <v>70000</v>
      </c>
      <c r="W47" s="58">
        <f t="shared" si="4"/>
        <v>49000</v>
      </c>
      <c r="X47" s="58">
        <v>28000</v>
      </c>
      <c r="Y47" s="58">
        <f t="shared" si="5"/>
        <v>19600</v>
      </c>
      <c r="Z47" s="58">
        <f t="shared" si="2"/>
        <v>98000</v>
      </c>
      <c r="AA47" s="102">
        <f t="shared" si="2"/>
        <v>68600</v>
      </c>
      <c r="AB47" s="60"/>
      <c r="AC47" s="47" t="s">
        <v>75</v>
      </c>
    </row>
    <row r="48" spans="1:29" ht="27.6" x14ac:dyDescent="0.3">
      <c r="A48" s="97">
        <v>45</v>
      </c>
      <c r="B48" s="17" t="s">
        <v>174</v>
      </c>
      <c r="C48" s="21" t="s">
        <v>249</v>
      </c>
      <c r="D48" s="21" t="s">
        <v>95</v>
      </c>
      <c r="E48" s="22" t="s">
        <v>65</v>
      </c>
      <c r="F48" s="23">
        <v>6</v>
      </c>
      <c r="G48" s="23">
        <v>16</v>
      </c>
      <c r="H48" s="23">
        <v>8</v>
      </c>
      <c r="I48" s="23">
        <v>5</v>
      </c>
      <c r="J48" s="23">
        <v>11</v>
      </c>
      <c r="K48" s="28">
        <v>9</v>
      </c>
      <c r="L48" s="28">
        <v>3</v>
      </c>
      <c r="M48" s="23">
        <v>3</v>
      </c>
      <c r="N48" s="23">
        <v>0</v>
      </c>
      <c r="O48" s="23">
        <v>0</v>
      </c>
      <c r="P48" s="63">
        <f t="shared" si="0"/>
        <v>61</v>
      </c>
      <c r="Q48" s="23">
        <v>1</v>
      </c>
      <c r="R48" s="23">
        <v>0</v>
      </c>
      <c r="S48" s="23">
        <v>0</v>
      </c>
      <c r="T48" s="23">
        <v>0</v>
      </c>
      <c r="U48" s="104">
        <f t="shared" si="1"/>
        <v>62</v>
      </c>
      <c r="V48" s="58">
        <v>47000</v>
      </c>
      <c r="W48" s="58">
        <f t="shared" si="4"/>
        <v>32900</v>
      </c>
      <c r="X48" s="58">
        <v>13000</v>
      </c>
      <c r="Y48" s="58">
        <f t="shared" si="5"/>
        <v>9100</v>
      </c>
      <c r="Z48" s="58">
        <f t="shared" si="2"/>
        <v>60000</v>
      </c>
      <c r="AA48" s="102">
        <f t="shared" si="2"/>
        <v>42000</v>
      </c>
      <c r="AB48" s="60"/>
      <c r="AC48" s="47" t="s">
        <v>75</v>
      </c>
    </row>
    <row r="49" spans="1:29" x14ac:dyDescent="0.3">
      <c r="A49" s="115" t="s">
        <v>96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64"/>
      <c r="W49" s="64"/>
      <c r="X49" s="64"/>
      <c r="Y49" s="64"/>
      <c r="Z49" s="65"/>
      <c r="AA49" s="66"/>
      <c r="AB49" s="67"/>
      <c r="AC49" s="67"/>
    </row>
    <row r="50" spans="1:29" x14ac:dyDescent="0.3">
      <c r="A50" s="68"/>
      <c r="B50" s="1" t="s">
        <v>175</v>
      </c>
      <c r="C50" s="24" t="s">
        <v>250</v>
      </c>
      <c r="D50" s="24" t="s">
        <v>97</v>
      </c>
      <c r="E50" s="29" t="s">
        <v>69</v>
      </c>
      <c r="F50" s="4">
        <v>4</v>
      </c>
      <c r="G50" s="4">
        <v>12</v>
      </c>
      <c r="H50" s="4">
        <v>6</v>
      </c>
      <c r="I50" s="4">
        <v>5</v>
      </c>
      <c r="J50" s="4">
        <v>12</v>
      </c>
      <c r="K50" s="4">
        <v>12</v>
      </c>
      <c r="L50" s="4">
        <v>2</v>
      </c>
      <c r="M50" s="4">
        <v>3</v>
      </c>
      <c r="N50" s="4">
        <v>0</v>
      </c>
      <c r="O50" s="4">
        <v>0</v>
      </c>
      <c r="P50" s="4">
        <f>SUM(F50:O50)</f>
        <v>56</v>
      </c>
      <c r="Q50" s="4">
        <v>0</v>
      </c>
      <c r="R50" s="4">
        <v>1</v>
      </c>
      <c r="S50" s="4">
        <v>1</v>
      </c>
      <c r="T50" s="5">
        <v>0</v>
      </c>
      <c r="U50" s="69">
        <f>P50+Q50+R50+S50</f>
        <v>58</v>
      </c>
      <c r="V50" s="67"/>
      <c r="W50" s="67"/>
      <c r="X50" s="67"/>
      <c r="Y50" s="67"/>
      <c r="Z50" s="70"/>
      <c r="AA50" s="71"/>
      <c r="AB50" s="67"/>
      <c r="AC50" s="67"/>
    </row>
    <row r="51" spans="1:29" ht="27.6" x14ac:dyDescent="0.3">
      <c r="A51" s="72"/>
      <c r="B51" s="6" t="s">
        <v>176</v>
      </c>
      <c r="C51" s="2" t="s">
        <v>251</v>
      </c>
      <c r="D51" s="2" t="s">
        <v>98</v>
      </c>
      <c r="E51" s="8" t="s">
        <v>39</v>
      </c>
      <c r="F51" s="3">
        <v>8</v>
      </c>
      <c r="G51" s="3">
        <v>8</v>
      </c>
      <c r="H51" s="3">
        <v>8</v>
      </c>
      <c r="I51" s="3">
        <v>5</v>
      </c>
      <c r="J51" s="3">
        <v>13</v>
      </c>
      <c r="K51" s="3">
        <v>9</v>
      </c>
      <c r="L51" s="3">
        <v>2</v>
      </c>
      <c r="M51" s="3">
        <v>1</v>
      </c>
      <c r="N51" s="3">
        <v>2</v>
      </c>
      <c r="O51" s="3">
        <v>0</v>
      </c>
      <c r="P51" s="3">
        <f t="shared" si="0"/>
        <v>56</v>
      </c>
      <c r="Q51" s="3">
        <v>0</v>
      </c>
      <c r="R51" s="3">
        <v>1</v>
      </c>
      <c r="S51" s="3">
        <v>0</v>
      </c>
      <c r="T51" s="3">
        <v>0</v>
      </c>
      <c r="U51" s="73">
        <f t="shared" si="1"/>
        <v>57</v>
      </c>
      <c r="V51" s="67"/>
      <c r="W51" s="67"/>
      <c r="X51" s="67"/>
      <c r="Y51" s="67"/>
      <c r="Z51" s="70"/>
      <c r="AA51" s="74"/>
      <c r="AB51" s="67"/>
      <c r="AC51" s="67"/>
    </row>
    <row r="52" spans="1:29" ht="27.6" x14ac:dyDescent="0.3">
      <c r="A52" s="72"/>
      <c r="B52" s="6" t="s">
        <v>177</v>
      </c>
      <c r="C52" s="2" t="s">
        <v>252</v>
      </c>
      <c r="D52" s="2" t="s">
        <v>99</v>
      </c>
      <c r="E52" s="8" t="s">
        <v>65</v>
      </c>
      <c r="F52" s="3">
        <v>4</v>
      </c>
      <c r="G52" s="3">
        <v>12</v>
      </c>
      <c r="H52" s="3">
        <v>8</v>
      </c>
      <c r="I52" s="3">
        <v>5</v>
      </c>
      <c r="J52" s="3">
        <v>11</v>
      </c>
      <c r="K52" s="3">
        <v>9</v>
      </c>
      <c r="L52" s="3">
        <v>3</v>
      </c>
      <c r="M52" s="3">
        <v>1</v>
      </c>
      <c r="N52" s="3">
        <v>0</v>
      </c>
      <c r="O52" s="3">
        <v>1</v>
      </c>
      <c r="P52" s="3">
        <f t="shared" si="0"/>
        <v>54</v>
      </c>
      <c r="Q52" s="3">
        <v>2</v>
      </c>
      <c r="R52" s="3">
        <v>1</v>
      </c>
      <c r="S52" s="3">
        <v>0</v>
      </c>
      <c r="T52" s="3">
        <v>0</v>
      </c>
      <c r="U52" s="73">
        <f t="shared" si="1"/>
        <v>57</v>
      </c>
      <c r="V52" s="67"/>
      <c r="W52" s="67"/>
      <c r="X52" s="67"/>
      <c r="Y52" s="67"/>
      <c r="Z52" s="70"/>
      <c r="AA52" s="74"/>
      <c r="AB52" s="67"/>
      <c r="AC52" s="67"/>
    </row>
    <row r="53" spans="1:29" ht="27.6" x14ac:dyDescent="0.3">
      <c r="A53" s="72"/>
      <c r="B53" s="6" t="s">
        <v>202</v>
      </c>
      <c r="C53" s="2" t="s">
        <v>253</v>
      </c>
      <c r="D53" s="2" t="s">
        <v>100</v>
      </c>
      <c r="E53" s="8" t="s">
        <v>101</v>
      </c>
      <c r="F53" s="19">
        <v>6</v>
      </c>
      <c r="G53" s="3">
        <v>12</v>
      </c>
      <c r="H53" s="3">
        <v>6</v>
      </c>
      <c r="I53" s="3">
        <v>3</v>
      </c>
      <c r="J53" s="3">
        <v>13</v>
      </c>
      <c r="K53" s="3">
        <v>9</v>
      </c>
      <c r="L53" s="3">
        <v>3</v>
      </c>
      <c r="M53" s="3">
        <v>2</v>
      </c>
      <c r="N53" s="3">
        <v>0</v>
      </c>
      <c r="O53" s="3">
        <v>1</v>
      </c>
      <c r="P53" s="3">
        <f t="shared" si="0"/>
        <v>55</v>
      </c>
      <c r="Q53" s="3">
        <v>2</v>
      </c>
      <c r="R53" s="3">
        <v>0</v>
      </c>
      <c r="S53" s="3">
        <v>0</v>
      </c>
      <c r="T53" s="10">
        <v>0</v>
      </c>
      <c r="U53" s="73">
        <f t="shared" si="1"/>
        <v>57</v>
      </c>
      <c r="V53" s="67"/>
      <c r="W53" s="67"/>
      <c r="X53" s="67"/>
      <c r="Y53" s="67"/>
      <c r="Z53" s="70"/>
      <c r="AA53" s="74"/>
      <c r="AB53" s="67"/>
      <c r="AC53" s="67"/>
    </row>
    <row r="54" spans="1:29" x14ac:dyDescent="0.3">
      <c r="A54" s="72"/>
      <c r="B54" s="6" t="s">
        <v>178</v>
      </c>
      <c r="C54" s="2" t="s">
        <v>254</v>
      </c>
      <c r="D54" s="2" t="s">
        <v>102</v>
      </c>
      <c r="E54" s="8" t="s">
        <v>69</v>
      </c>
      <c r="F54" s="19">
        <v>2</v>
      </c>
      <c r="G54" s="3">
        <v>12</v>
      </c>
      <c r="H54" s="3">
        <v>8</v>
      </c>
      <c r="I54" s="3">
        <v>5</v>
      </c>
      <c r="J54" s="3">
        <v>12</v>
      </c>
      <c r="K54" s="3">
        <v>9</v>
      </c>
      <c r="L54" s="3">
        <v>2</v>
      </c>
      <c r="M54" s="3">
        <v>1</v>
      </c>
      <c r="N54" s="3">
        <v>2</v>
      </c>
      <c r="O54" s="3">
        <v>0</v>
      </c>
      <c r="P54" s="3">
        <f t="shared" si="0"/>
        <v>53</v>
      </c>
      <c r="Q54" s="3">
        <v>0</v>
      </c>
      <c r="R54" s="3">
        <v>0</v>
      </c>
      <c r="S54" s="3">
        <v>0</v>
      </c>
      <c r="T54" s="10">
        <v>0</v>
      </c>
      <c r="U54" s="73">
        <f t="shared" si="1"/>
        <v>53</v>
      </c>
      <c r="V54" s="67"/>
      <c r="W54" s="67"/>
      <c r="X54" s="67"/>
      <c r="Y54" s="67"/>
      <c r="Z54" s="70"/>
      <c r="AA54" s="74"/>
      <c r="AB54" s="67"/>
      <c r="AC54" s="67"/>
    </row>
    <row r="55" spans="1:29" x14ac:dyDescent="0.3">
      <c r="A55" s="72"/>
      <c r="B55" s="6" t="s">
        <v>179</v>
      </c>
      <c r="C55" s="2" t="s">
        <v>255</v>
      </c>
      <c r="D55" s="2" t="s">
        <v>103</v>
      </c>
      <c r="E55" s="8" t="s">
        <v>90</v>
      </c>
      <c r="F55" s="3">
        <v>4</v>
      </c>
      <c r="G55" s="3">
        <v>8</v>
      </c>
      <c r="H55" s="3">
        <v>6</v>
      </c>
      <c r="I55" s="3">
        <v>5</v>
      </c>
      <c r="J55" s="3">
        <v>8</v>
      </c>
      <c r="K55" s="3">
        <v>9</v>
      </c>
      <c r="L55" s="3">
        <v>3</v>
      </c>
      <c r="M55" s="3">
        <v>3</v>
      </c>
      <c r="N55" s="3">
        <v>0</v>
      </c>
      <c r="O55" s="3">
        <v>0</v>
      </c>
      <c r="P55" s="3">
        <f t="shared" si="0"/>
        <v>46</v>
      </c>
      <c r="Q55" s="3">
        <v>1</v>
      </c>
      <c r="R55" s="3">
        <v>0</v>
      </c>
      <c r="S55" s="3">
        <v>0</v>
      </c>
      <c r="T55" s="10">
        <v>0</v>
      </c>
      <c r="U55" s="73">
        <f t="shared" si="1"/>
        <v>47</v>
      </c>
      <c r="V55" s="67"/>
      <c r="W55" s="67"/>
      <c r="X55" s="67"/>
      <c r="Y55" s="67"/>
      <c r="Z55" s="70"/>
      <c r="AA55" s="74"/>
      <c r="AB55" s="67"/>
      <c r="AC55" s="67"/>
    </row>
    <row r="56" spans="1:29" x14ac:dyDescent="0.3">
      <c r="A56" s="75"/>
      <c r="B56" s="30" t="s">
        <v>104</v>
      </c>
      <c r="C56" s="21" t="s">
        <v>256</v>
      </c>
      <c r="D56" s="21" t="s">
        <v>105</v>
      </c>
      <c r="E56" s="31" t="s">
        <v>106</v>
      </c>
      <c r="F56" s="26">
        <v>4</v>
      </c>
      <c r="G56" s="26">
        <v>12</v>
      </c>
      <c r="H56" s="26">
        <v>6</v>
      </c>
      <c r="I56" s="26">
        <v>4</v>
      </c>
      <c r="J56" s="26">
        <v>7</v>
      </c>
      <c r="K56" s="26">
        <v>9</v>
      </c>
      <c r="L56" s="26">
        <v>0</v>
      </c>
      <c r="M56" s="26">
        <v>2</v>
      </c>
      <c r="N56" s="26">
        <v>0</v>
      </c>
      <c r="O56" s="26">
        <v>1</v>
      </c>
      <c r="P56" s="23">
        <f t="shared" si="0"/>
        <v>45</v>
      </c>
      <c r="Q56" s="26">
        <v>1</v>
      </c>
      <c r="R56" s="26">
        <v>0</v>
      </c>
      <c r="S56" s="26">
        <v>0</v>
      </c>
      <c r="T56" s="32">
        <v>0</v>
      </c>
      <c r="U56" s="76">
        <f t="shared" si="1"/>
        <v>46</v>
      </c>
      <c r="V56" s="67"/>
      <c r="W56" s="67"/>
      <c r="X56" s="67"/>
      <c r="Y56" s="67"/>
      <c r="Z56" s="70"/>
      <c r="AA56" s="74"/>
      <c r="AB56" s="67"/>
      <c r="AC56" s="67"/>
    </row>
    <row r="57" spans="1:29" x14ac:dyDescent="0.3">
      <c r="A57" s="115" t="s">
        <v>107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67"/>
      <c r="W57" s="67"/>
      <c r="X57" s="67"/>
      <c r="Y57" s="67"/>
      <c r="Z57" s="67"/>
      <c r="AA57" s="77"/>
      <c r="AB57" s="67"/>
      <c r="AC57" s="67"/>
    </row>
    <row r="58" spans="1:29" ht="40.799999999999997" customHeight="1" x14ac:dyDescent="0.3">
      <c r="A58" s="91"/>
      <c r="B58" s="1" t="s">
        <v>180</v>
      </c>
      <c r="C58" s="33" t="s">
        <v>257</v>
      </c>
      <c r="D58" s="33" t="s">
        <v>108</v>
      </c>
      <c r="E58" s="29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34"/>
      <c r="U58" s="69">
        <v>0</v>
      </c>
      <c r="V58" s="79">
        <v>10000</v>
      </c>
      <c r="W58" s="79">
        <f>V58*70%</f>
        <v>7000</v>
      </c>
      <c r="X58" s="79">
        <v>11000</v>
      </c>
      <c r="Y58" s="79">
        <f>X58*70%</f>
        <v>7699.9999999999991</v>
      </c>
      <c r="Z58" s="116" t="s">
        <v>142</v>
      </c>
      <c r="AA58" s="116"/>
      <c r="AB58" s="78"/>
      <c r="AC58" s="78"/>
    </row>
    <row r="59" spans="1:29" ht="41.4" x14ac:dyDescent="0.3">
      <c r="A59" s="72"/>
      <c r="B59" s="35" t="s">
        <v>181</v>
      </c>
      <c r="C59" s="36" t="s">
        <v>258</v>
      </c>
      <c r="D59" s="36" t="s">
        <v>109</v>
      </c>
      <c r="E59" s="37"/>
      <c r="F59" s="22"/>
      <c r="G59" s="38"/>
      <c r="H59" s="38"/>
      <c r="I59" s="38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39"/>
      <c r="U59" s="80" t="s">
        <v>110</v>
      </c>
      <c r="V59" s="67"/>
      <c r="W59" s="67"/>
      <c r="X59" s="67"/>
      <c r="Y59" s="67"/>
      <c r="Z59" s="116" t="s">
        <v>142</v>
      </c>
      <c r="AA59" s="116"/>
      <c r="AB59" s="67"/>
      <c r="AC59" s="67"/>
    </row>
    <row r="60" spans="1:29" x14ac:dyDescent="0.3">
      <c r="A60" s="115" t="s">
        <v>111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67"/>
      <c r="W60" s="67"/>
      <c r="X60" s="67"/>
      <c r="Y60" s="67"/>
      <c r="Z60" s="67"/>
      <c r="AA60" s="77"/>
      <c r="AB60" s="67"/>
      <c r="AC60" s="67"/>
    </row>
    <row r="61" spans="1:29" ht="34.200000000000003" customHeight="1" x14ac:dyDescent="0.3">
      <c r="A61" s="72"/>
      <c r="B61" s="40" t="s">
        <v>182</v>
      </c>
      <c r="C61" s="7" t="s">
        <v>259</v>
      </c>
      <c r="D61" s="7" t="s">
        <v>112</v>
      </c>
      <c r="E61" s="41"/>
      <c r="F61" s="8"/>
      <c r="G61" s="42"/>
      <c r="H61" s="42"/>
      <c r="I61" s="42"/>
      <c r="J61" s="8"/>
      <c r="K61" s="8"/>
      <c r="L61" s="8"/>
      <c r="M61" s="8"/>
      <c r="N61" s="8"/>
      <c r="O61" s="8"/>
      <c r="P61" s="8"/>
      <c r="Q61" s="8"/>
      <c r="R61" s="8"/>
      <c r="S61" s="8"/>
      <c r="T61" s="18"/>
      <c r="U61" s="81"/>
      <c r="V61" s="67"/>
      <c r="W61" s="67"/>
      <c r="X61" s="67"/>
      <c r="Y61" s="67"/>
      <c r="Z61" s="114" t="s">
        <v>113</v>
      </c>
      <c r="AA61" s="114"/>
      <c r="AB61" s="67"/>
      <c r="AC61" s="67"/>
    </row>
    <row r="62" spans="1:29" ht="34.200000000000003" customHeight="1" x14ac:dyDescent="0.3">
      <c r="A62" s="72"/>
      <c r="B62" s="40" t="s">
        <v>183</v>
      </c>
      <c r="C62" s="7" t="s">
        <v>260</v>
      </c>
      <c r="D62" s="7" t="s">
        <v>114</v>
      </c>
      <c r="E62" s="41"/>
      <c r="F62" s="43"/>
      <c r="G62" s="42"/>
      <c r="H62" s="42"/>
      <c r="I62" s="42"/>
      <c r="J62" s="8"/>
      <c r="K62" s="8"/>
      <c r="L62" s="8"/>
      <c r="M62" s="8"/>
      <c r="N62" s="8"/>
      <c r="O62" s="8"/>
      <c r="P62" s="8"/>
      <c r="Q62" s="8"/>
      <c r="R62" s="8"/>
      <c r="S62" s="8"/>
      <c r="T62" s="18"/>
      <c r="U62" s="81"/>
      <c r="V62" s="67"/>
      <c r="W62" s="67"/>
      <c r="X62" s="67"/>
      <c r="Y62" s="67"/>
      <c r="Z62" s="114" t="s">
        <v>113</v>
      </c>
      <c r="AA62" s="114"/>
      <c r="AB62" s="67"/>
      <c r="AC62" s="67"/>
    </row>
    <row r="63" spans="1:29" ht="34.200000000000003" customHeight="1" x14ac:dyDescent="0.3">
      <c r="A63" s="72"/>
      <c r="B63" s="6" t="s">
        <v>184</v>
      </c>
      <c r="C63" s="7" t="s">
        <v>261</v>
      </c>
      <c r="D63" s="7" t="s">
        <v>115</v>
      </c>
      <c r="E63" s="44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8"/>
      <c r="U63" s="81"/>
      <c r="V63" s="67"/>
      <c r="W63" s="67"/>
      <c r="X63" s="67"/>
      <c r="Y63" s="67"/>
      <c r="Z63" s="114" t="s">
        <v>113</v>
      </c>
      <c r="AA63" s="114"/>
      <c r="AB63" s="67"/>
      <c r="AC63" s="67"/>
    </row>
    <row r="64" spans="1:29" ht="34.200000000000003" customHeight="1" x14ac:dyDescent="0.3">
      <c r="A64" s="72"/>
      <c r="B64" s="6" t="s">
        <v>185</v>
      </c>
      <c r="C64" s="7" t="s">
        <v>262</v>
      </c>
      <c r="D64" s="7" t="s">
        <v>116</v>
      </c>
      <c r="E64" s="9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8"/>
      <c r="U64" s="81"/>
      <c r="V64" s="67"/>
      <c r="W64" s="67"/>
      <c r="X64" s="67"/>
      <c r="Y64" s="67"/>
      <c r="Z64" s="114" t="s">
        <v>113</v>
      </c>
      <c r="AA64" s="114"/>
      <c r="AB64" s="67"/>
      <c r="AC64" s="67"/>
    </row>
    <row r="65" spans="1:29" ht="34.200000000000003" customHeight="1" x14ac:dyDescent="0.3">
      <c r="A65" s="72"/>
      <c r="B65" s="6" t="s">
        <v>186</v>
      </c>
      <c r="C65" s="7" t="s">
        <v>263</v>
      </c>
      <c r="D65" s="7" t="s">
        <v>117</v>
      </c>
      <c r="E65" s="93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8"/>
      <c r="U65" s="81"/>
      <c r="V65" s="67"/>
      <c r="W65" s="67"/>
      <c r="X65" s="67"/>
      <c r="Y65" s="67"/>
      <c r="Z65" s="114" t="s">
        <v>113</v>
      </c>
      <c r="AA65" s="114"/>
      <c r="AB65" s="67"/>
      <c r="AC65" s="67"/>
    </row>
    <row r="66" spans="1:29" ht="34.200000000000003" customHeight="1" x14ac:dyDescent="0.3">
      <c r="A66" s="72"/>
      <c r="B66" s="6" t="s">
        <v>187</v>
      </c>
      <c r="C66" s="7" t="s">
        <v>264</v>
      </c>
      <c r="D66" s="7" t="s">
        <v>118</v>
      </c>
      <c r="E66" s="93"/>
      <c r="F66" s="43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2"/>
      <c r="T66" s="83"/>
      <c r="U66" s="81"/>
      <c r="V66" s="67"/>
      <c r="W66" s="67"/>
      <c r="X66" s="67"/>
      <c r="Y66" s="67"/>
      <c r="Z66" s="114" t="s">
        <v>113</v>
      </c>
      <c r="AA66" s="114"/>
      <c r="AB66" s="67"/>
      <c r="AC66" s="67"/>
    </row>
    <row r="67" spans="1:29" ht="41.4" customHeight="1" x14ac:dyDescent="0.3">
      <c r="A67" s="72"/>
      <c r="B67" s="1" t="s">
        <v>188</v>
      </c>
      <c r="C67" s="45" t="s">
        <v>265</v>
      </c>
      <c r="D67" s="45" t="s">
        <v>119</v>
      </c>
      <c r="E67" s="45"/>
      <c r="F67" s="29"/>
      <c r="G67" s="29"/>
      <c r="H67" s="29"/>
      <c r="I67" s="4"/>
      <c r="J67" s="4"/>
      <c r="K67" s="4"/>
      <c r="L67" s="4"/>
      <c r="M67" s="4"/>
      <c r="N67" s="4"/>
      <c r="O67" s="4"/>
      <c r="P67" s="4"/>
      <c r="Q67" s="29"/>
      <c r="R67" s="29"/>
      <c r="S67" s="29"/>
      <c r="T67" s="46"/>
      <c r="U67" s="81"/>
      <c r="V67" s="67"/>
      <c r="W67" s="67"/>
      <c r="X67" s="67"/>
      <c r="Y67" s="67"/>
      <c r="Z67" s="114" t="s">
        <v>120</v>
      </c>
      <c r="AA67" s="114"/>
      <c r="AB67" s="67"/>
      <c r="AC67" s="67"/>
    </row>
    <row r="68" spans="1:29" ht="34.200000000000003" customHeight="1" x14ac:dyDescent="0.3">
      <c r="A68" s="72"/>
      <c r="B68" s="6" t="s">
        <v>121</v>
      </c>
      <c r="C68" s="7" t="s">
        <v>266</v>
      </c>
      <c r="D68" s="7" t="s">
        <v>122</v>
      </c>
      <c r="E68" s="93"/>
      <c r="F68" s="43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3"/>
      <c r="U68" s="84"/>
      <c r="V68" s="67"/>
      <c r="W68" s="67"/>
      <c r="X68" s="67"/>
      <c r="Y68" s="67"/>
      <c r="Z68" s="114" t="s">
        <v>113</v>
      </c>
      <c r="AA68" s="114"/>
      <c r="AB68" s="67"/>
      <c r="AC68" s="67"/>
    </row>
    <row r="69" spans="1:29" ht="41.4" x14ac:dyDescent="0.3">
      <c r="A69" s="72"/>
      <c r="B69" s="6" t="s">
        <v>189</v>
      </c>
      <c r="C69" s="7" t="s">
        <v>267</v>
      </c>
      <c r="D69" s="7" t="s">
        <v>123</v>
      </c>
      <c r="E69" s="47"/>
      <c r="F69" s="43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8"/>
      <c r="U69" s="84"/>
      <c r="V69" s="67"/>
      <c r="W69" s="67"/>
      <c r="X69" s="67"/>
      <c r="Y69" s="67"/>
      <c r="Z69" s="114" t="s">
        <v>113</v>
      </c>
      <c r="AA69" s="114"/>
      <c r="AB69" s="67"/>
      <c r="AC69" s="67"/>
    </row>
    <row r="70" spans="1:29" ht="27.6" x14ac:dyDescent="0.3">
      <c r="A70" s="72"/>
      <c r="B70" s="6" t="s">
        <v>124</v>
      </c>
      <c r="C70" s="7" t="s">
        <v>268</v>
      </c>
      <c r="D70" s="7" t="s">
        <v>125</v>
      </c>
      <c r="E70" s="47"/>
      <c r="F70" s="43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8"/>
      <c r="U70" s="84"/>
      <c r="V70" s="67"/>
      <c r="W70" s="67"/>
      <c r="X70" s="67"/>
      <c r="Y70" s="67"/>
      <c r="Z70" s="114" t="s">
        <v>113</v>
      </c>
      <c r="AA70" s="114"/>
      <c r="AB70" s="67"/>
      <c r="AC70" s="67"/>
    </row>
    <row r="71" spans="1:29" ht="42" customHeight="1" x14ac:dyDescent="0.3">
      <c r="A71" s="72"/>
      <c r="B71" s="6" t="s">
        <v>190</v>
      </c>
      <c r="C71" s="7" t="s">
        <v>269</v>
      </c>
      <c r="D71" s="7" t="s">
        <v>126</v>
      </c>
      <c r="E71" s="47"/>
      <c r="F71" s="43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8"/>
      <c r="U71" s="84"/>
      <c r="V71" s="67"/>
      <c r="W71" s="67"/>
      <c r="X71" s="67"/>
      <c r="Y71" s="67"/>
      <c r="Z71" s="114" t="s">
        <v>120</v>
      </c>
      <c r="AA71" s="114"/>
      <c r="AB71" s="67"/>
      <c r="AC71" s="67"/>
    </row>
    <row r="72" spans="1:29" ht="27.6" x14ac:dyDescent="0.3">
      <c r="A72" s="72"/>
      <c r="B72" s="6" t="s">
        <v>127</v>
      </c>
      <c r="C72" s="7" t="s">
        <v>270</v>
      </c>
      <c r="D72" s="7" t="s">
        <v>128</v>
      </c>
      <c r="E72" s="93"/>
      <c r="F72" s="43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2"/>
      <c r="T72" s="83"/>
      <c r="U72" s="84"/>
      <c r="V72" s="67"/>
      <c r="W72" s="67"/>
      <c r="X72" s="67"/>
      <c r="Y72" s="67"/>
      <c r="Z72" s="114" t="s">
        <v>113</v>
      </c>
      <c r="AA72" s="114"/>
      <c r="AB72" s="67"/>
      <c r="AC72" s="67"/>
    </row>
    <row r="73" spans="1:29" ht="41.4" x14ac:dyDescent="0.3">
      <c r="A73" s="72"/>
      <c r="B73" s="6" t="s">
        <v>191</v>
      </c>
      <c r="C73" s="7" t="s">
        <v>271</v>
      </c>
      <c r="D73" s="7" t="s">
        <v>129</v>
      </c>
      <c r="E73" s="47"/>
      <c r="F73" s="43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3"/>
      <c r="U73" s="84"/>
      <c r="V73" s="67"/>
      <c r="W73" s="67"/>
      <c r="X73" s="67"/>
      <c r="Y73" s="67"/>
      <c r="Z73" s="114" t="s">
        <v>120</v>
      </c>
      <c r="AA73" s="114"/>
      <c r="AB73" s="67"/>
      <c r="AC73" s="67"/>
    </row>
    <row r="74" spans="1:29" ht="28.2" customHeight="1" x14ac:dyDescent="0.3">
      <c r="A74" s="72"/>
      <c r="B74" s="6" t="s">
        <v>130</v>
      </c>
      <c r="C74" s="7" t="s">
        <v>272</v>
      </c>
      <c r="D74" s="7" t="s">
        <v>131</v>
      </c>
      <c r="E74" s="4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3"/>
      <c r="U74" s="84"/>
      <c r="V74" s="67"/>
      <c r="W74" s="67"/>
      <c r="X74" s="67"/>
      <c r="Y74" s="67"/>
      <c r="Z74" s="114" t="s">
        <v>113</v>
      </c>
      <c r="AA74" s="114"/>
      <c r="AB74" s="67"/>
      <c r="AC74" s="67"/>
    </row>
    <row r="75" spans="1:29" ht="45.6" customHeight="1" x14ac:dyDescent="0.3">
      <c r="A75" s="91"/>
      <c r="B75" s="6" t="s">
        <v>192</v>
      </c>
      <c r="C75" s="7" t="s">
        <v>273</v>
      </c>
      <c r="D75" s="7" t="s">
        <v>132</v>
      </c>
      <c r="E75" s="47"/>
      <c r="F75" s="43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8"/>
      <c r="U75" s="85"/>
      <c r="V75" s="78"/>
      <c r="W75" s="78"/>
      <c r="X75" s="78"/>
      <c r="Y75" s="78"/>
      <c r="Z75" s="114" t="s">
        <v>120</v>
      </c>
      <c r="AA75" s="114"/>
      <c r="AB75" s="78"/>
      <c r="AC75" s="78"/>
    </row>
    <row r="76" spans="1:29" ht="42" customHeight="1" x14ac:dyDescent="0.3">
      <c r="A76" s="72"/>
      <c r="B76" s="6" t="s">
        <v>193</v>
      </c>
      <c r="C76" s="7" t="s">
        <v>274</v>
      </c>
      <c r="D76" s="7" t="s">
        <v>133</v>
      </c>
      <c r="E76" s="47"/>
      <c r="F76" s="41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8"/>
      <c r="U76" s="84"/>
      <c r="V76" s="67"/>
      <c r="W76" s="67"/>
      <c r="X76" s="67"/>
      <c r="Y76" s="67"/>
      <c r="Z76" s="114" t="s">
        <v>120</v>
      </c>
      <c r="AA76" s="114"/>
      <c r="AB76" s="67"/>
      <c r="AC76" s="67"/>
    </row>
    <row r="77" spans="1:29" ht="27.6" x14ac:dyDescent="0.3">
      <c r="A77" s="92"/>
      <c r="B77" s="48" t="s">
        <v>194</v>
      </c>
      <c r="C77" s="7" t="s">
        <v>275</v>
      </c>
      <c r="D77" s="7" t="s">
        <v>134</v>
      </c>
      <c r="E77" s="4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50"/>
      <c r="U77" s="87"/>
      <c r="V77" s="86"/>
      <c r="W77" s="86"/>
      <c r="X77" s="86"/>
      <c r="Y77" s="86"/>
      <c r="Z77" s="114" t="s">
        <v>135</v>
      </c>
      <c r="AA77" s="114"/>
      <c r="AB77" s="86"/>
      <c r="AC77" s="86"/>
    </row>
    <row r="78" spans="1:29" ht="42.6" customHeight="1" x14ac:dyDescent="0.3">
      <c r="A78" s="72"/>
      <c r="B78" s="6" t="s">
        <v>195</v>
      </c>
      <c r="C78" s="7" t="s">
        <v>276</v>
      </c>
      <c r="D78" s="7" t="s">
        <v>136</v>
      </c>
      <c r="E78" s="4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8"/>
      <c r="U78" s="84"/>
      <c r="V78" s="67"/>
      <c r="W78" s="67"/>
      <c r="X78" s="67"/>
      <c r="Y78" s="67"/>
      <c r="Z78" s="114" t="s">
        <v>120</v>
      </c>
      <c r="AA78" s="114"/>
      <c r="AB78" s="67"/>
      <c r="AC78" s="67"/>
    </row>
    <row r="79" spans="1:29" ht="43.2" customHeight="1" x14ac:dyDescent="0.3">
      <c r="A79" s="72"/>
      <c r="B79" s="6" t="s">
        <v>196</v>
      </c>
      <c r="C79" s="7" t="s">
        <v>277</v>
      </c>
      <c r="D79" s="7" t="s">
        <v>137</v>
      </c>
      <c r="E79" s="47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2"/>
      <c r="U79" s="88"/>
      <c r="V79" s="67"/>
      <c r="W79" s="67"/>
      <c r="X79" s="67"/>
      <c r="Y79" s="67"/>
      <c r="Z79" s="114" t="s">
        <v>120</v>
      </c>
      <c r="AA79" s="114"/>
      <c r="AB79" s="67"/>
      <c r="AC79" s="67"/>
    </row>
    <row r="80" spans="1:29" ht="41.4" x14ac:dyDescent="0.3">
      <c r="A80" s="72"/>
      <c r="B80" s="6" t="s">
        <v>197</v>
      </c>
      <c r="C80" s="7" t="s">
        <v>278</v>
      </c>
      <c r="D80" s="7" t="s">
        <v>138</v>
      </c>
      <c r="E80" s="47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2"/>
      <c r="U80" s="88"/>
      <c r="V80" s="67"/>
      <c r="W80" s="67"/>
      <c r="X80" s="67"/>
      <c r="Y80" s="67"/>
      <c r="Z80" s="114" t="s">
        <v>113</v>
      </c>
      <c r="AA80" s="114"/>
      <c r="AB80" s="67"/>
      <c r="AC80" s="67"/>
    </row>
    <row r="81" spans="1:29" ht="42" customHeight="1" x14ac:dyDescent="0.3">
      <c r="A81" s="72"/>
      <c r="B81" s="6" t="s">
        <v>198</v>
      </c>
      <c r="C81" s="7" t="s">
        <v>279</v>
      </c>
      <c r="D81" s="7" t="s">
        <v>139</v>
      </c>
      <c r="E81" s="47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2"/>
      <c r="U81" s="88"/>
      <c r="V81" s="67"/>
      <c r="W81" s="67"/>
      <c r="X81" s="67"/>
      <c r="Y81" s="67"/>
      <c r="Z81" s="114" t="s">
        <v>120</v>
      </c>
      <c r="AA81" s="114"/>
      <c r="AB81" s="67"/>
      <c r="AC81" s="67"/>
    </row>
    <row r="82" spans="1:29" ht="26.4" customHeight="1" x14ac:dyDescent="0.3">
      <c r="A82" s="72"/>
      <c r="B82" s="6" t="s">
        <v>140</v>
      </c>
      <c r="C82" s="7" t="s">
        <v>280</v>
      </c>
      <c r="D82" s="7" t="s">
        <v>141</v>
      </c>
      <c r="E82" s="47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3"/>
      <c r="Q82" s="53"/>
      <c r="R82" s="53"/>
      <c r="S82" s="53"/>
      <c r="T82" s="54"/>
      <c r="U82" s="88"/>
      <c r="V82" s="67"/>
      <c r="W82" s="67"/>
      <c r="X82" s="67"/>
      <c r="Y82" s="67"/>
      <c r="Z82" s="114" t="s">
        <v>113</v>
      </c>
      <c r="AA82" s="114"/>
      <c r="AB82" s="67"/>
      <c r="AC82" s="67"/>
    </row>
  </sheetData>
  <mergeCells count="27">
    <mergeCell ref="Z61:AA61"/>
    <mergeCell ref="A49:U49"/>
    <mergeCell ref="A57:U57"/>
    <mergeCell ref="Z58:AA58"/>
    <mergeCell ref="Z59:AA59"/>
    <mergeCell ref="A60:U60"/>
    <mergeCell ref="Z73:AA73"/>
    <mergeCell ref="Z62:AA62"/>
    <mergeCell ref="Z63:AA63"/>
    <mergeCell ref="Z64:AA64"/>
    <mergeCell ref="Z65:AA65"/>
    <mergeCell ref="Z66:AA66"/>
    <mergeCell ref="Z67:AA67"/>
    <mergeCell ref="Z68:AA68"/>
    <mergeCell ref="Z69:AA69"/>
    <mergeCell ref="Z70:AA70"/>
    <mergeCell ref="Z71:AA71"/>
    <mergeCell ref="Z72:AA72"/>
    <mergeCell ref="Z80:AA80"/>
    <mergeCell ref="Z81:AA81"/>
    <mergeCell ref="Z82:AA82"/>
    <mergeCell ref="Z74:AA74"/>
    <mergeCell ref="Z75:AA75"/>
    <mergeCell ref="Z76:AA76"/>
    <mergeCell ref="Z77:AA77"/>
    <mergeCell ref="Z78:AA78"/>
    <mergeCell ref="Z79:AA79"/>
  </mergeCells>
  <pageMargins left="0.7" right="0.7" top="0.75" bottom="0.75" header="0.3" footer="0.3"/>
  <pageSetup paperSize="9" scale="77" fitToHeight="0" orientation="landscape" r:id="rId1"/>
  <headerFooter>
    <oddHeader>&amp;L&amp;"-,Grassetto"&amp;12"Bando per il sostegno di progetti nel settore dello spettacolo dal vivo - Anno 2023" - GRADUATORIA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Niccolini</dc:creator>
  <cp:lastModifiedBy>Valeria Covarelli</cp:lastModifiedBy>
  <cp:lastPrinted>2024-01-04T14:46:38Z</cp:lastPrinted>
  <dcterms:created xsi:type="dcterms:W3CDTF">2024-01-03T10:53:02Z</dcterms:created>
  <dcterms:modified xsi:type="dcterms:W3CDTF">2024-01-17T10:16:02Z</dcterms:modified>
</cp:coreProperties>
</file>