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file_nascosto" sheetId="1" r:id="rId4"/>
    <sheet state="visible" name="EURI 6.1.1-matrice+tab punti" sheetId="2" r:id="rId5"/>
  </sheets>
  <definedNames/>
  <calcPr/>
  <extLst>
    <ext uri="GoogleSheetsCustomDataVersion1">
      <go:sheetsCustomData xmlns:go="http://customooxmlschemas.google.com/" r:id="rId6" roundtripDataSignature="AMtx7mjdi4GeJSv3LM+Pn0bj6kYq/mthKA=="/>
    </ext>
  </extLst>
</workbook>
</file>

<file path=xl/sharedStrings.xml><?xml version="1.0" encoding="utf-8"?>
<sst xmlns="http://schemas.openxmlformats.org/spreadsheetml/2006/main" count="191" uniqueCount="106">
  <si>
    <t>6.1.1</t>
  </si>
  <si>
    <t>PROGRAMMA DEGLI INVESTIMENTI</t>
  </si>
  <si>
    <t>tabacco</t>
  </si>
  <si>
    <t>cereali</t>
  </si>
  <si>
    <t>vitivinicola</t>
  </si>
  <si>
    <t>olio</t>
  </si>
  <si>
    <t xml:space="preserve">ortofrutta </t>
  </si>
  <si>
    <t>latte</t>
  </si>
  <si>
    <t>carne</t>
  </si>
  <si>
    <t>avicola</t>
  </si>
  <si>
    <t>altro</t>
  </si>
  <si>
    <t>totale investimenti filiera</t>
  </si>
  <si>
    <t>totale investimenti                            (al netto delle spese tecniche)</t>
  </si>
  <si>
    <t>PUNTEGGIO TOTALE 611</t>
  </si>
  <si>
    <t>PUNTEGGIO PER FILIERA</t>
  </si>
  <si>
    <t>4.1.1</t>
  </si>
  <si>
    <t>PUNTEGGIO TOTALE 411</t>
  </si>
  <si>
    <t>SETTORI PRODUTTIVI</t>
  </si>
  <si>
    <t xml:space="preserve">Tipologia  investimenti </t>
  </si>
  <si>
    <t>Tabacco</t>
  </si>
  <si>
    <t>Cereali  e altri</t>
  </si>
  <si>
    <t>Viti -vinicola</t>
  </si>
  <si>
    <t>Olio d’oliva</t>
  </si>
  <si>
    <t>Orto- frutta</t>
  </si>
  <si>
    <t>Lattiero casearia</t>
  </si>
  <si>
    <t>Carne:</t>
  </si>
  <si>
    <t>Avicola e uova</t>
  </si>
  <si>
    <t>Altro</t>
  </si>
  <si>
    <t>costruzione di beni immobili</t>
  </si>
  <si>
    <t>acquisto e ristrutturazionee ampliamento di beni immobili esistenti</t>
  </si>
  <si>
    <t xml:space="preserve">acquisto di dotazioni aziendali   </t>
  </si>
  <si>
    <t xml:space="preserve">acquisto di nuovi impianti tecnologici fissi </t>
  </si>
  <si>
    <t xml:space="preserve">miglioramenti fondiari </t>
  </si>
  <si>
    <t>acquisto di  beni immateriali (programmi informatici, brevetti, licenze, diritti d’autore e marchi commerciali, e-commerce).</t>
  </si>
  <si>
    <t>investimenti strutturali aziendali per il miglioramento dell’efficienza energetica e/o la sostituzione di combustibili fossili mediante la produzione dell’energia a partire da fonti rinnovabili</t>
  </si>
  <si>
    <t>investimenti per l’irrigazione</t>
  </si>
  <si>
    <t>4.2.1</t>
  </si>
  <si>
    <t>Tipologia  investimenti</t>
  </si>
  <si>
    <t>Nuove costruzione di fabbricati per la prima lavorazione, trasformazione e commercializzazione dei prodotti agricoli allegato I</t>
  </si>
  <si>
    <t>acquisizione e/o ristrutturazione, straordinaria manutenzione e ampliamento di beni immobili esistenti per la lavorazione, trasformazione e commercializzazione</t>
  </si>
  <si>
    <t>acquisto di nuovi impianti tecnologici, macchinari e attrezzature</t>
  </si>
  <si>
    <t>- acquisto di programmi informatici  brevetti, licenze, diritti d’autore e marchi commerciali, e-commerce.</t>
  </si>
  <si>
    <t>Investimenti strutturali aziendali per il miglioramento dell’efficienza energetica e/o la sostituzione di combustibili fossili mediante la produzione dell’energia a partire da fonti rinnovabili</t>
  </si>
  <si>
    <t>PUNTEGGIO TOTALE 421</t>
  </si>
  <si>
    <t>SETTORI PRODUTTIVI 4.2.1</t>
  </si>
  <si>
    <t>età</t>
  </si>
  <si>
    <t>investimenti che migliorano le prestazioni aziendali (€)</t>
  </si>
  <si>
    <t>investimenti che migliorano la sostenibilità globale (€)</t>
  </si>
  <si>
    <t>investimenti innovativi (€)</t>
  </si>
  <si>
    <t>ambiente e clima (€)</t>
  </si>
  <si>
    <t xml:space="preserve">ulu </t>
  </si>
  <si>
    <t>INTERVENTO 4.2</t>
  </si>
  <si>
    <t>IMPRESA</t>
  </si>
  <si>
    <t>CUAA</t>
  </si>
  <si>
    <t>CALCOLO PUNTEGGIO DEL PROGETTO - COMPILARE SOLO LE CELLE IN VERDE (SE PERTINENTI)</t>
  </si>
  <si>
    <t>NOTE</t>
  </si>
  <si>
    <t>INSERIRE GLI INVESTIMENTI AL NETTO DELLE SPESE TECNICHE NEI CAMPI PERTINENTI (TIPOLOGIA/FILIERA) N.B. riferimento Allegato A15 bando 4.1.1 dd 5030/2019</t>
  </si>
  <si>
    <t>acquisto di  beni immateriali (programmi informatici, brevetti, licenze, diritti d’autore e marchi commerciali, e-commerce)</t>
  </si>
  <si>
    <t>PUNTEGGIO TOTALE PROGETTO</t>
  </si>
  <si>
    <t>CRITERI DI SELEZIONE</t>
  </si>
  <si>
    <t>PARAMETRO/PUNTEGGIO</t>
  </si>
  <si>
    <t xml:space="preserve"> PUNTEGGI PARZIALI
(INSERIRE I DATI NELLA PARTE IN VERDE)</t>
  </si>
  <si>
    <t>1. Caratteristiche del Proponente: fino ad un massimo di 16,2 punti</t>
  </si>
  <si>
    <t>1.A Età del Beneficiario - fino ad un massimo di 8,2</t>
  </si>
  <si>
    <t>Età anagrafica del beneficiario</t>
  </si>
  <si>
    <t>10 punti meno il 10% dell’età compiuta al momento della presentazione della domanda per intervento 6.1. 
Es: giovane che ha compiuto 30 anni = 10-(30*0,10) = 7</t>
  </si>
  <si>
    <t>INSERIRE L'ETÀ</t>
  </si>
  <si>
    <t>1.B Genere del Beneficiario  (2 punti)</t>
  </si>
  <si>
    <t>Genere dell’insediato</t>
  </si>
  <si>
    <t>Verrà data priorità agli insediati di
genere femminile</t>
  </si>
  <si>
    <t>INSERIRE IL PUNTEGGIO</t>
  </si>
  <si>
    <t>1.C Stato di occupazione/disoccupazione del Beneficiario (6 punti)</t>
  </si>
  <si>
    <t>Stato di disoccupazione o
inoccupazione del giovane
insediato
precedentemente alla data
di primo insediamento</t>
  </si>
  <si>
    <t>Iscrizione al centro per l’impiego dello
stato di inoccupato e/o disoccupato</t>
  </si>
  <si>
    <t>2. Coerenza con obiettivi trasversali: fino ad un massimo di 12 punti (punti cumulabili)</t>
  </si>
  <si>
    <r>
      <rPr>
        <rFont val="Tahoma"/>
        <b/>
        <color theme="1"/>
        <sz val="11.0"/>
      </rPr>
      <t xml:space="preserve">2.A Innovazione
</t>
    </r>
    <r>
      <rPr>
        <rFont val="Tahoma"/>
        <b val="0"/>
        <color theme="1"/>
        <sz val="11.0"/>
      </rPr>
      <t>Viene attribuito un punteggio in proporzione all’incidenza percentuale della spesa per l’investimento innovativo, al netto delle spese tecniche, rispetto alla complessiva spesa del progetto</t>
    </r>
  </si>
  <si>
    <t>&gt;5% e fino al 10%
Punti 4</t>
  </si>
  <si>
    <t>INSERIRE L'IMPORTO DEGLI INVESTIMENTI per ciascun investimento.
La somma dei  valori attribuiti ad “innovazione” e ad “ambiente e clima” non può superare il valore complessivo del singolo investimento</t>
  </si>
  <si>
    <t>&gt; 10 %
Punti 6</t>
  </si>
  <si>
    <r>
      <rPr>
        <rFont val="Tahoma"/>
        <b/>
        <color theme="1"/>
        <sz val="11.0"/>
      </rPr>
      <t xml:space="preserve">2.B) Ambiente e clima
</t>
    </r>
    <r>
      <rPr>
        <rFont val="Tahoma"/>
        <b val="0"/>
        <color theme="1"/>
        <sz val="11.0"/>
      </rPr>
      <t xml:space="preserve">Viene attribuito un punteggio in proporzione all’incidenza percentuale della spesa per l’investimento coerente con gli obiettivi ambiente e clima, rispetto alla complessiva spesa prevista nel piano aziendale.
Tra gli investimenti coerenti con gli obiettivi trasversali ambiente e clima rientrano gli investimenti che prevedono uno o più dei seguenti obiettivi:
- risparmio idrico 
- risparmio energetico
- risparmio riduzione emissioni in atmosfera
- riduzione delle emissioni inquinanti di origine zootecnica
- mimetizzazioni e investimenti al miglioramento paesaggistico.
</t>
    </r>
  </si>
  <si>
    <t>3. Targeting settoriale: fino ad un massimo di 15 punti</t>
  </si>
  <si>
    <r>
      <rPr>
        <rFont val="Tahoma"/>
        <b/>
        <color theme="1"/>
        <sz val="11.0"/>
      </rPr>
      <t xml:space="preserve">Settore  produttivo interessato
</t>
    </r>
    <r>
      <rPr>
        <rFont val="Tahoma"/>
        <color theme="1"/>
        <sz val="11.0"/>
      </rPr>
      <t>Il punteggio è attribuito in coerenza con le priorità (alta, media e bassa) individuate per i principali settori produttivi agricoli presenti in Umbria (zootecnico, vitivinicolo, olivicolo, ortofrutticolo, cerealicolo, tabacchicolo, avicolo) - di cui al capitolo 4.1 swot, lettera c), del PSR, sezione “giustificazione degli investimenti”, tabella “livello delle priorità degli investimenti materiali e/o immateriali - sottomisura 4.1” - e proporzionalmente all’incidenza percentuale di ciascun investimento realizzato sul totale della spesa</t>
    </r>
  </si>
  <si>
    <t>Livello di priorità</t>
  </si>
  <si>
    <t>% di 15 punti</t>
  </si>
  <si>
    <t>ATTENZIONE!!!
QUESTO PUNTEGGIO VIENE PRESO AUTOMATICAMENTE DALLA TABELLA DEL TARGETING SETTORIALE.
NON DEVE ESSERE INSERITO MANUALMENTE NELLA CELLA A FIANCO.
(FORMULA PRE-IMPOSTATA)</t>
  </si>
  <si>
    <t>NP (Non Pertinente)</t>
  </si>
  <si>
    <t>Bassa (x)</t>
  </si>
  <si>
    <t>Media (xx)</t>
  </si>
  <si>
    <t>Alta (xxx)</t>
  </si>
  <si>
    <t>4. Targeting Territoriale fino ad un massimo di 2 punti (punti non cumulabili)</t>
  </si>
  <si>
    <t>Localizzazione aziendale</t>
  </si>
  <si>
    <t>Superficie aziendale ricadente in prevalenza in zone montane
2 punti</t>
  </si>
  <si>
    <t>Superficie aziendale ricadente in prevalenza in zone svantaggiate (DM. 6277 del 08/06/2020)
2 punti</t>
  </si>
  <si>
    <t>5. Targeting Gestionale: fino ad un massimo di 5 punti</t>
  </si>
  <si>
    <t>5.A Azienda condotta da Imprenditori Agricoli Professionali o da Coltivatori Diretti</t>
  </si>
  <si>
    <t>Imprenditore agricolo professionale o
Coltivatore Diretto iscritto all’INPS.
3 punti</t>
  </si>
  <si>
    <t>5.B Insediamento in aziende biologiche o in conversione</t>
  </si>
  <si>
    <t>Il punteggio verrà attribuito qualora l’azienda abbia presentato la notifica di adesione al regime di produzione biologica o per l’intera superficie aziendale (SAU) o per il completamento, qualora l’azienda era parzialmente biologica
2 punti</t>
  </si>
  <si>
    <t>6. Partecipazione a Progetti Integrati, PEI e programmi di filiera: fino ad un massimo di 2 punti</t>
  </si>
  <si>
    <t>Adesione a Progetti integrati/PEI/programmi di filiera</t>
  </si>
  <si>
    <t>Adesione ad almeno due delle seguenti Misure/Interventi del PSR Umbria 2014/2020:
1.1.1, 1.2.1, 4.1.1, 4.1.3 (EURI), 6.4.1, 16.1.1, 16.2.1, 16.4.1
2 punti</t>
  </si>
  <si>
    <t>7. Investimenti in Energie Rinnovabili: fino ad un massimo di 4 punti</t>
  </si>
  <si>
    <t>Investimenti in Energie Rinnovabili</t>
  </si>
  <si>
    <t>Realizzazione di impianti per la produzione di energia da fonti rinnovabili che garantiscano il collegamento della produzione di energia con reti intelligenti (smart-grid) in grado di gestire la produzione discontinua di energia da fonti rinnovabili ed evitare dissipazione di energia nei casi di sovrapproduzione della stessa
2 punti</t>
  </si>
  <si>
    <t>Realizzazione di impianti per la produzione di energie da fonti rinnovabili che prevedano l’utilizzo di biomasse di provenienza prevalente dell’azienda agricola nella quale il Beneficiario si è insediato
2 punti</t>
  </si>
  <si>
    <r>
      <rPr>
        <rFont val="Tahoma"/>
        <b/>
        <color theme="1"/>
        <sz val="11.0"/>
      </rPr>
      <t>Criteri di precedenza:</t>
    </r>
    <r>
      <rPr>
        <rFont val="Tahoma"/>
        <b val="0"/>
        <color theme="1"/>
        <sz val="11.0"/>
      </rPr>
      <t xml:space="preserve"> A parità di punteggio sarà data precedenza al richiedente di minore età.
In caso di doppio insediamento viene calcolata la media aritmetica dell’età dei giovani che si insediano.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</si>
</sst>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€&quot;\ * #,##0.00_-;\-&quot;€&quot;\ * #,##0.00_-;_-&quot;€&quot;\ * &quot;-&quot;??_-;_-@"/>
    <numFmt numFmtId="165" formatCode="_-* #,##0.00_-;\-* #,##0.00_-;_-* &quot;-&quot;??_-;_-@"/>
    <numFmt numFmtId="166" formatCode="_-[$€-410]\ * #,##0.00_-;\-[$€-410]\ * #,##0.00_-;_-[$€-410]\ * &quot;-&quot;??_-;_-@"/>
    <numFmt numFmtId="167" formatCode="0.0%"/>
  </numFmts>
  <fonts count="14">
    <font>
      <sz val="10.0"/>
      <color rgb="FF000000"/>
      <name val="Calibri"/>
      <scheme val="minor"/>
    </font>
    <font>
      <sz val="10.0"/>
      <color theme="1"/>
      <name val="Tahoma"/>
    </font>
    <font/>
    <font>
      <b/>
      <sz val="10.0"/>
      <color theme="1"/>
      <name val="Tahoma"/>
    </font>
    <font>
      <b/>
      <sz val="16.0"/>
      <color theme="1"/>
      <name val="Tahoma"/>
    </font>
    <font>
      <sz val="11.0"/>
      <color theme="1"/>
      <name val="Tahoma"/>
    </font>
    <font>
      <b/>
      <sz val="13.0"/>
      <color theme="1"/>
      <name val="Tahoma"/>
    </font>
    <font>
      <b/>
      <sz val="11.0"/>
      <color theme="1"/>
      <name val="Tahoma"/>
    </font>
    <font>
      <sz val="12.0"/>
      <color theme="1"/>
      <name val="Tahoma"/>
    </font>
    <font>
      <b/>
      <sz val="12.0"/>
      <color theme="1"/>
      <name val="Tahoma"/>
    </font>
    <font>
      <b/>
      <sz val="14.0"/>
      <color theme="1"/>
      <name val="Tahoma"/>
    </font>
    <font>
      <sz val="11.0"/>
      <color rgb="FF9900FF"/>
      <name val="Tahoma"/>
    </font>
    <font>
      <sz val="11.0"/>
      <color theme="1"/>
      <name val="Arial"/>
    </font>
    <font>
      <sz val="10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</fills>
  <borders count="1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0" fillId="0" fontId="1" numFmtId="0" xfId="0" applyFont="1"/>
    <xf borderId="2" fillId="0" fontId="3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5" fillId="0" fontId="1" numFmtId="0" xfId="0" applyAlignment="1" applyBorder="1" applyFont="1">
      <alignment shrinkToFit="0" wrapText="1"/>
    </xf>
    <xf borderId="5" fillId="0" fontId="1" numFmtId="164" xfId="0" applyBorder="1" applyFont="1" applyNumberFormat="1"/>
    <xf borderId="5" fillId="0" fontId="3" numFmtId="0" xfId="0" applyAlignment="1" applyBorder="1" applyFont="1">
      <alignment horizontal="right" shrinkToFit="0" wrapText="1"/>
    </xf>
    <xf borderId="5" fillId="0" fontId="3" numFmtId="164" xfId="0" applyBorder="1" applyFont="1" applyNumberFormat="1"/>
    <xf borderId="5" fillId="0" fontId="3" numFmtId="0" xfId="0" applyAlignment="1" applyBorder="1" applyFont="1">
      <alignment horizontal="right" shrinkToFit="0" vertical="center" wrapText="1"/>
    </xf>
    <xf borderId="2" fillId="0" fontId="3" numFmtId="164" xfId="0" applyAlignment="1" applyBorder="1" applyFont="1" applyNumberFormat="1">
      <alignment horizontal="center" vertical="center"/>
    </xf>
    <xf borderId="2" fillId="2" fontId="1" numFmtId="0" xfId="0" applyAlignment="1" applyBorder="1" applyFill="1" applyFont="1">
      <alignment horizontal="center"/>
    </xf>
    <xf borderId="2" fillId="0" fontId="3" numFmtId="2" xfId="0" applyAlignment="1" applyBorder="1" applyFont="1" applyNumberFormat="1">
      <alignment horizontal="center"/>
    </xf>
    <xf borderId="5" fillId="0" fontId="1" numFmtId="0" xfId="0" applyBorder="1" applyFont="1"/>
    <xf borderId="5" fillId="3" fontId="1" numFmtId="0" xfId="0" applyAlignment="1" applyBorder="1" applyFill="1" applyFont="1">
      <alignment horizontal="right" vertical="center"/>
    </xf>
    <xf borderId="5" fillId="3" fontId="3" numFmtId="2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shrinkToFit="0" wrapText="1"/>
    </xf>
    <xf borderId="6" fillId="0" fontId="3" numFmtId="2" xfId="0" applyBorder="1" applyFont="1" applyNumberFormat="1"/>
    <xf borderId="2" fillId="0" fontId="1" numFmtId="0" xfId="0" applyAlignment="1" applyBorder="1" applyFont="1">
      <alignment horizontal="center"/>
    </xf>
    <xf borderId="5" fillId="0" fontId="1" numFmtId="0" xfId="0" applyAlignment="1" applyBorder="1" applyFont="1">
      <alignment shrinkToFit="0" vertical="center" wrapText="1"/>
    </xf>
    <xf borderId="5" fillId="0" fontId="1" numFmtId="164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5" fillId="0" fontId="3" numFmtId="0" xfId="0" applyAlignment="1" applyBorder="1" applyFont="1">
      <alignment shrinkToFit="0" wrapText="1"/>
    </xf>
    <xf borderId="5" fillId="3" fontId="1" numFmtId="2" xfId="0" applyAlignment="1" applyBorder="1" applyFont="1" applyNumberFormat="1">
      <alignment horizontal="right" vertical="center"/>
    </xf>
    <xf borderId="5" fillId="0" fontId="3" numFmtId="2" xfId="0" applyBorder="1" applyFont="1" applyNumberFormat="1"/>
    <xf borderId="7" fillId="0" fontId="3" numFmtId="0" xfId="0" applyAlignment="1" applyBorder="1" applyFont="1">
      <alignment horizontal="center" shrinkToFit="0" wrapText="1"/>
    </xf>
    <xf borderId="5" fillId="0" fontId="1" numFmtId="165" xfId="0" applyAlignment="1" applyBorder="1" applyFont="1" applyNumberFormat="1">
      <alignment vertical="center"/>
    </xf>
    <xf borderId="8" fillId="0" fontId="1" numFmtId="0" xfId="0" applyAlignment="1" applyBorder="1" applyFont="1">
      <alignment horizontal="center"/>
    </xf>
    <xf borderId="9" fillId="0" fontId="2" numFmtId="0" xfId="0" applyBorder="1" applyFont="1"/>
    <xf borderId="7" fillId="0" fontId="3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5" fillId="0" fontId="1" numFmtId="164" xfId="0" applyAlignment="1" applyBorder="1" applyFont="1" applyNumberFormat="1">
      <alignment horizontal="right" vertical="center"/>
    </xf>
    <xf borderId="5" fillId="0" fontId="1" numFmtId="2" xfId="0" applyAlignment="1" applyBorder="1" applyFont="1" applyNumberFormat="1">
      <alignment horizontal="center" vertical="center"/>
    </xf>
    <xf borderId="7" fillId="0" fontId="1" numFmtId="0" xfId="0" applyAlignment="1" applyBorder="1" applyFont="1">
      <alignment horizontal="center"/>
    </xf>
    <xf borderId="7" fillId="0" fontId="3" numFmtId="2" xfId="0" applyAlignment="1" applyBorder="1" applyFont="1" applyNumberFormat="1">
      <alignment horizont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10" fillId="3" fontId="1" numFmtId="0" xfId="0" applyAlignment="1" applyBorder="1" applyFont="1">
      <alignment horizontal="center"/>
    </xf>
    <xf borderId="0" fillId="0" fontId="1" numFmtId="164" xfId="0" applyAlignment="1" applyFont="1" applyNumberFormat="1">
      <alignment shrinkToFit="0" vertical="center" wrapText="1"/>
    </xf>
    <xf borderId="0" fillId="0" fontId="1" numFmtId="165" xfId="0" applyAlignment="1" applyFont="1" applyNumberFormat="1">
      <alignment horizontal="right" vertical="center"/>
    </xf>
    <xf borderId="0" fillId="0" fontId="1" numFmtId="164" xfId="0" applyFont="1" applyNumberFormat="1"/>
    <xf borderId="0" fillId="0" fontId="1" numFmtId="2" xfId="0" applyFont="1" applyNumberFormat="1"/>
    <xf borderId="5" fillId="0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4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2" fillId="0" fontId="6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5" fillId="0" fontId="8" numFmtId="0" xfId="0" applyAlignment="1" applyBorder="1" applyFont="1">
      <alignment horizontal="left" shrinkToFit="0" vertical="center" wrapText="1"/>
    </xf>
    <xf borderId="5" fillId="4" fontId="5" numFmtId="166" xfId="0" applyAlignment="1" applyBorder="1" applyFill="1" applyFont="1" applyNumberFormat="1">
      <alignment horizontal="right" readingOrder="0" vertical="center"/>
    </xf>
    <xf borderId="5" fillId="4" fontId="5" numFmtId="166" xfId="0" applyAlignment="1" applyBorder="1" applyFont="1" applyNumberFormat="1">
      <alignment horizontal="right" vertical="center"/>
    </xf>
    <xf borderId="6" fillId="0" fontId="5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5" fillId="0" fontId="9" numFmtId="0" xfId="0" applyAlignment="1" applyBorder="1" applyFont="1">
      <alignment horizontal="right" vertical="center"/>
    </xf>
    <xf borderId="5" fillId="0" fontId="9" numFmtId="164" xfId="0" applyAlignment="1" applyBorder="1" applyFont="1" applyNumberFormat="1">
      <alignment vertical="center"/>
    </xf>
    <xf borderId="6" fillId="0" fontId="5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right" shrinkToFit="0" vertical="center" wrapText="1"/>
    </xf>
    <xf borderId="2" fillId="0" fontId="7" numFmtId="164" xfId="0" applyAlignment="1" applyBorder="1" applyFont="1" applyNumberFormat="1">
      <alignment horizontal="center" vertical="center"/>
    </xf>
    <xf borderId="5" fillId="0" fontId="10" numFmtId="0" xfId="0" applyAlignment="1" applyBorder="1" applyFont="1">
      <alignment shrinkToFit="0" vertical="center" wrapText="1"/>
    </xf>
    <xf borderId="2" fillId="5" fontId="10" numFmtId="2" xfId="0" applyAlignment="1" applyBorder="1" applyFill="1" applyFont="1" applyNumberFormat="1">
      <alignment horizontal="center" vertical="center"/>
    </xf>
    <xf borderId="0" fillId="0" fontId="10" numFmtId="0" xfId="0" applyAlignment="1" applyFont="1">
      <alignment vertical="center"/>
    </xf>
    <xf borderId="6" fillId="6" fontId="7" numFmtId="0" xfId="0" applyAlignment="1" applyBorder="1" applyFill="1" applyFont="1">
      <alignment horizontal="center" shrinkToFit="0" vertical="center" wrapText="1"/>
    </xf>
    <xf borderId="8" fillId="6" fontId="7" numFmtId="0" xfId="0" applyAlignment="1" applyBorder="1" applyFont="1">
      <alignment horizontal="center" shrinkToFit="0" vertical="center" wrapText="1"/>
    </xf>
    <xf borderId="2" fillId="7" fontId="7" numFmtId="0" xfId="0" applyAlignment="1" applyBorder="1" applyFill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2" fillId="8" fontId="7" numFmtId="0" xfId="0" applyAlignment="1" applyBorder="1" applyFill="1" applyFont="1">
      <alignment horizontal="left" shrinkToFit="0" vertical="center" wrapText="1"/>
    </xf>
    <xf borderId="0" fillId="8" fontId="5" numFmtId="0" xfId="0" applyAlignment="1" applyFont="1">
      <alignment vertical="center"/>
    </xf>
    <xf borderId="8" fillId="0" fontId="5" numFmtId="0" xfId="0" applyAlignment="1" applyBorder="1" applyFont="1">
      <alignment horizontal="center" readingOrder="0" shrinkToFit="0" vertical="center" wrapText="1"/>
    </xf>
    <xf borderId="6" fillId="9" fontId="5" numFmtId="0" xfId="0" applyAlignment="1" applyBorder="1" applyFill="1" applyFont="1">
      <alignment horizontal="center" readingOrder="0" vertical="center"/>
    </xf>
    <xf borderId="6" fillId="0" fontId="5" numFmtId="2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16" fillId="0" fontId="2" numFmtId="0" xfId="0" applyBorder="1" applyFont="1"/>
    <xf borderId="5" fillId="0" fontId="5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9" fontId="5" numFmtId="0" xfId="0" applyAlignment="1" applyBorder="1" applyFont="1">
      <alignment horizontal="center" readingOrder="0" vertical="center"/>
    </xf>
    <xf borderId="2" fillId="0" fontId="5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left" readingOrder="0" shrinkToFit="0" vertical="center" wrapText="1"/>
    </xf>
    <xf borderId="6" fillId="9" fontId="5" numFmtId="164" xfId="0" applyAlignment="1" applyBorder="1" applyFont="1" applyNumberFormat="1">
      <alignment horizontal="center" readingOrder="0" vertical="center"/>
    </xf>
    <xf borderId="6" fillId="0" fontId="5" numFmtId="1" xfId="0" applyAlignment="1" applyBorder="1" applyFont="1" applyNumberFormat="1">
      <alignment horizontal="center" vertical="center"/>
    </xf>
    <xf borderId="8" fillId="0" fontId="5" numFmtId="0" xfId="0" applyAlignment="1" applyBorder="1" applyFont="1">
      <alignment horizontal="left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8" fillId="0" fontId="5" numFmtId="2" xfId="0" applyAlignment="1" applyBorder="1" applyFont="1" applyNumberFormat="1">
      <alignment horizontal="center" vertical="center"/>
    </xf>
    <xf borderId="8" fillId="8" fontId="11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left" readingOrder="0" shrinkToFit="0" vertical="center" wrapText="1"/>
    </xf>
    <xf borderId="5" fillId="0" fontId="5" numFmtId="9" xfId="0" applyAlignment="1" applyBorder="1" applyFont="1" applyNumberFormat="1">
      <alignment horizontal="center" shrinkToFit="0" vertical="center" wrapText="1"/>
    </xf>
    <xf borderId="5" fillId="0" fontId="5" numFmtId="167" xfId="0" applyAlignment="1" applyBorder="1" applyFont="1" applyNumberFormat="1">
      <alignment horizontal="center" shrinkToFit="0" vertical="center" wrapText="1"/>
    </xf>
    <xf borderId="6" fillId="0" fontId="12" numFmtId="0" xfId="0" applyAlignment="1" applyBorder="1" applyFont="1">
      <alignment readingOrder="0" shrinkToFit="0" vertical="center" wrapText="1"/>
    </xf>
    <xf borderId="2" fillId="9" fontId="5" numFmtId="1" xfId="0" applyAlignment="1" applyBorder="1" applyFont="1" applyNumberFormat="1">
      <alignment horizontal="center" readingOrder="0" vertical="center"/>
    </xf>
    <xf borderId="2" fillId="9" fontId="5" numFmtId="1" xfId="0" applyAlignment="1" applyBorder="1" applyFont="1" applyNumberFormat="1">
      <alignment horizontal="center" vertical="center"/>
    </xf>
    <xf borderId="2" fillId="7" fontId="7" numFmtId="0" xfId="0" applyAlignment="1" applyBorder="1" applyFont="1">
      <alignment horizontal="left" readingOrder="0" shrinkToFit="0" vertical="center" wrapText="1"/>
    </xf>
    <xf borderId="8" fillId="9" fontId="5" numFmtId="1" xfId="0" applyAlignment="1" applyBorder="1" applyFont="1" applyNumberForma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8" fillId="9" fontId="5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readingOrder="0" shrinkToFit="0" vertical="center" wrapText="1"/>
    </xf>
    <xf borderId="2" fillId="9" fontId="5" numFmtId="1" xfId="0" applyAlignment="1" applyBorder="1" applyFont="1" applyNumberFormat="1">
      <alignment horizontal="center" readingOrder="0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0" fillId="0" fontId="1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4" width="12.43"/>
    <col customWidth="1" min="5" max="5" width="17.14"/>
    <col customWidth="1" min="6" max="6" width="15.14"/>
    <col customWidth="1" min="7" max="7" width="14.14"/>
    <col customWidth="1" min="8" max="9" width="12.43"/>
    <col customWidth="1" min="10" max="10" width="13.29"/>
    <col customWidth="1" min="11" max="26" width="9.14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2.75" customHeight="1">
      <c r="A4" s="11" t="str">
        <f t="shared" ref="A4:A11" si="1">+A56</f>
        <v>costruzione di beni immobili</v>
      </c>
      <c r="B4" s="12">
        <f>+'EURI 6.1.1-matrice+tab punti'!B7</f>
        <v>0</v>
      </c>
      <c r="C4" s="12">
        <f>+'EURI 6.1.1-matrice+tab punti'!C7</f>
        <v>0</v>
      </c>
      <c r="D4" s="12">
        <f>+'EURI 6.1.1-matrice+tab punti'!D7</f>
        <v>0</v>
      </c>
      <c r="E4" s="12">
        <f>+'EURI 6.1.1-matrice+tab punti'!E7</f>
        <v>0</v>
      </c>
      <c r="F4" s="12">
        <f>+'EURI 6.1.1-matrice+tab punti'!F7</f>
        <v>0</v>
      </c>
      <c r="G4" s="12">
        <f>+'EURI 6.1.1-matrice+tab punti'!G7</f>
        <v>0</v>
      </c>
      <c r="H4" s="12">
        <f>+'EURI 6.1.1-matrice+tab punti'!H7</f>
        <v>0</v>
      </c>
      <c r="I4" s="12">
        <f>+'EURI 6.1.1-matrice+tab punti'!I7</f>
        <v>0</v>
      </c>
      <c r="J4" s="12">
        <f>+'EURI 6.1.1-matrice+tab punti'!J7</f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11" t="str">
        <f t="shared" si="1"/>
        <v>acquisto e ristrutturazionee ampliamento di beni immobili esistenti</v>
      </c>
      <c r="B5" s="12">
        <f>+'EURI 6.1.1-matrice+tab punti'!B8</f>
        <v>0</v>
      </c>
      <c r="C5" s="12">
        <f>+'EURI 6.1.1-matrice+tab punti'!C8</f>
        <v>0</v>
      </c>
      <c r="D5" s="12">
        <f>+'EURI 6.1.1-matrice+tab punti'!D8</f>
        <v>0</v>
      </c>
      <c r="E5" s="12">
        <f>+'EURI 6.1.1-matrice+tab punti'!E8</f>
        <v>0</v>
      </c>
      <c r="F5" s="12">
        <f>+'EURI 6.1.1-matrice+tab punti'!F8</f>
        <v>0</v>
      </c>
      <c r="G5" s="12">
        <f>+'EURI 6.1.1-matrice+tab punti'!G8</f>
        <v>0</v>
      </c>
      <c r="H5" s="12">
        <f>+'EURI 6.1.1-matrice+tab punti'!H8</f>
        <v>0</v>
      </c>
      <c r="I5" s="12">
        <f>+'EURI 6.1.1-matrice+tab punti'!I8</f>
        <v>0</v>
      </c>
      <c r="J5" s="12">
        <f>+'EURI 6.1.1-matrice+tab punti'!J8</f>
        <v>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11" t="str">
        <f t="shared" si="1"/>
        <v>acquisto di dotazioni aziendali   </v>
      </c>
      <c r="B6" s="12">
        <f>+'EURI 6.1.1-matrice+tab punti'!B9</f>
        <v>0</v>
      </c>
      <c r="C6" s="12">
        <f>+'EURI 6.1.1-matrice+tab punti'!C9</f>
        <v>0</v>
      </c>
      <c r="D6" s="12">
        <f>+'EURI 6.1.1-matrice+tab punti'!D9</f>
        <v>0</v>
      </c>
      <c r="E6" s="12">
        <f>+'EURI 6.1.1-matrice+tab punti'!E9</f>
        <v>0</v>
      </c>
      <c r="F6" s="12">
        <f>+'EURI 6.1.1-matrice+tab punti'!F9</f>
        <v>0</v>
      </c>
      <c r="G6" s="12">
        <f>+'EURI 6.1.1-matrice+tab punti'!G9</f>
        <v>0</v>
      </c>
      <c r="H6" s="12">
        <f>+'EURI 6.1.1-matrice+tab punti'!H9</f>
        <v>0</v>
      </c>
      <c r="I6" s="12">
        <f>+'EURI 6.1.1-matrice+tab punti'!I9</f>
        <v>0</v>
      </c>
      <c r="J6" s="12">
        <f>+'EURI 6.1.1-matrice+tab punti'!J9</f>
        <v>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1" t="str">
        <f t="shared" si="1"/>
        <v>acquisto di nuovi impianti tecnologici fissi </v>
      </c>
      <c r="B7" s="12">
        <f>+'EURI 6.1.1-matrice+tab punti'!B10</f>
        <v>0</v>
      </c>
      <c r="C7" s="12">
        <f>+'EURI 6.1.1-matrice+tab punti'!C10</f>
        <v>0</v>
      </c>
      <c r="D7" s="12">
        <f>+'EURI 6.1.1-matrice+tab punti'!D10</f>
        <v>0</v>
      </c>
      <c r="E7" s="12">
        <f>+'EURI 6.1.1-matrice+tab punti'!E10</f>
        <v>0</v>
      </c>
      <c r="F7" s="12">
        <f>+'EURI 6.1.1-matrice+tab punti'!F10</f>
        <v>0</v>
      </c>
      <c r="G7" s="12">
        <f>+'EURI 6.1.1-matrice+tab punti'!G10</f>
        <v>0</v>
      </c>
      <c r="H7" s="12">
        <f>+'EURI 6.1.1-matrice+tab punti'!H10</f>
        <v>0</v>
      </c>
      <c r="I7" s="12">
        <f>+'EURI 6.1.1-matrice+tab punti'!I10</f>
        <v>0</v>
      </c>
      <c r="J7" s="12">
        <f>+'EURI 6.1.1-matrice+tab punti'!J10</f>
        <v>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1" t="str">
        <f t="shared" si="1"/>
        <v>miglioramenti fondiari </v>
      </c>
      <c r="B8" s="12">
        <f>+'EURI 6.1.1-matrice+tab punti'!B11</f>
        <v>0</v>
      </c>
      <c r="C8" s="12">
        <f>+'EURI 6.1.1-matrice+tab punti'!C11</f>
        <v>0</v>
      </c>
      <c r="D8" s="12">
        <f>+'EURI 6.1.1-matrice+tab punti'!D11</f>
        <v>0</v>
      </c>
      <c r="E8" s="12">
        <f>+'EURI 6.1.1-matrice+tab punti'!E11</f>
        <v>0</v>
      </c>
      <c r="F8" s="12">
        <f>+'EURI 6.1.1-matrice+tab punti'!F11</f>
        <v>0</v>
      </c>
      <c r="G8" s="12">
        <f>+'EURI 6.1.1-matrice+tab punti'!G11</f>
        <v>0</v>
      </c>
      <c r="H8" s="12" t="str">
        <f>+'EURI 6.1.1-matrice+tab punti'!H11</f>
        <v/>
      </c>
      <c r="I8" s="12">
        <f>+'EURI 6.1.1-matrice+tab punti'!I11</f>
        <v>0</v>
      </c>
      <c r="J8" s="12">
        <f>+'EURI 6.1.1-matrice+tab punti'!J11</f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1" t="str">
        <f t="shared" si="1"/>
        <v>acquisto di  beni immateriali (programmi informatici, brevetti, licenze, diritti d’autore e marchi commerciali, e-commerce).</v>
      </c>
      <c r="B9" s="12">
        <f>+'EURI 6.1.1-matrice+tab punti'!B12</f>
        <v>0</v>
      </c>
      <c r="C9" s="12">
        <f>+'EURI 6.1.1-matrice+tab punti'!C12</f>
        <v>0</v>
      </c>
      <c r="D9" s="12">
        <f>+'EURI 6.1.1-matrice+tab punti'!D12</f>
        <v>0</v>
      </c>
      <c r="E9" s="12">
        <f>+'EURI 6.1.1-matrice+tab punti'!E12</f>
        <v>0</v>
      </c>
      <c r="F9" s="12">
        <f>+'EURI 6.1.1-matrice+tab punti'!F12</f>
        <v>0</v>
      </c>
      <c r="G9" s="12">
        <f>+'EURI 6.1.1-matrice+tab punti'!G12</f>
        <v>0</v>
      </c>
      <c r="H9" s="12">
        <f>+'EURI 6.1.1-matrice+tab punti'!H12</f>
        <v>0</v>
      </c>
      <c r="I9" s="12">
        <f>+'EURI 6.1.1-matrice+tab punti'!I12</f>
        <v>0</v>
      </c>
      <c r="J9" s="12">
        <f>+'EURI 6.1.1-matrice+tab punti'!J12</f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1" t="str">
        <f t="shared" si="1"/>
        <v>investimenti strutturali aziendali per il miglioramento dell’efficienza energetica e/o la sostituzione di combustibili fossili mediante la produzione dell’energia a partire da fonti rinnovabili</v>
      </c>
      <c r="B10" s="12">
        <f>+'EURI 6.1.1-matrice+tab punti'!B13</f>
        <v>0</v>
      </c>
      <c r="C10" s="12">
        <f>+'EURI 6.1.1-matrice+tab punti'!C13</f>
        <v>0</v>
      </c>
      <c r="D10" s="12">
        <f>+'EURI 6.1.1-matrice+tab punti'!D13</f>
        <v>0</v>
      </c>
      <c r="E10" s="12">
        <f>+'EURI 6.1.1-matrice+tab punti'!E13</f>
        <v>0</v>
      </c>
      <c r="F10" s="12">
        <f>+'EURI 6.1.1-matrice+tab punti'!F13</f>
        <v>0</v>
      </c>
      <c r="G10" s="12">
        <f>+'EURI 6.1.1-matrice+tab punti'!G13</f>
        <v>0</v>
      </c>
      <c r="H10" s="12">
        <f>+'EURI 6.1.1-matrice+tab punti'!H13</f>
        <v>0</v>
      </c>
      <c r="I10" s="12">
        <f>+'EURI 6.1.1-matrice+tab punti'!I13</f>
        <v>0</v>
      </c>
      <c r="J10" s="12">
        <f>+'EURI 6.1.1-matrice+tab punti'!J13</f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1" t="str">
        <f t="shared" si="1"/>
        <v>investimenti per l’irrigazione</v>
      </c>
      <c r="B11" s="12">
        <f>+'EURI 6.1.1-matrice+tab punti'!B14</f>
        <v>0</v>
      </c>
      <c r="C11" s="12">
        <f>+'EURI 6.1.1-matrice+tab punti'!C14</f>
        <v>0</v>
      </c>
      <c r="D11" s="12">
        <f>+'EURI 6.1.1-matrice+tab punti'!D14</f>
        <v>0</v>
      </c>
      <c r="E11" s="12">
        <f>+'EURI 6.1.1-matrice+tab punti'!E14</f>
        <v>0</v>
      </c>
      <c r="F11" s="12">
        <f>+'EURI 6.1.1-matrice+tab punti'!F14</f>
        <v>0</v>
      </c>
      <c r="G11" s="12">
        <f>+'EURI 6.1.1-matrice+tab punti'!G14</f>
        <v>0</v>
      </c>
      <c r="H11" s="12">
        <f>+'EURI 6.1.1-matrice+tab punti'!H14</f>
        <v>0</v>
      </c>
      <c r="I11" s="12">
        <f>+'EURI 6.1.1-matrice+tab punti'!I14</f>
        <v>0</v>
      </c>
      <c r="J11" s="12">
        <f>+'EURI 6.1.1-matrice+tab punti'!J14</f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3" t="s">
        <v>11</v>
      </c>
      <c r="B12" s="14">
        <f t="shared" ref="B12:J12" si="2">+SUM(B4:B11)</f>
        <v>0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40.5" customHeight="1">
      <c r="A13" s="15" t="s">
        <v>12</v>
      </c>
      <c r="B13" s="16">
        <f>+SUM(B12:J12)</f>
        <v>0</v>
      </c>
      <c r="C13" s="5"/>
      <c r="D13" s="5"/>
      <c r="E13" s="5"/>
      <c r="F13" s="5"/>
      <c r="G13" s="5"/>
      <c r="H13" s="5"/>
      <c r="I13" s="5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7"/>
      <c r="B14" s="5"/>
      <c r="C14" s="5"/>
      <c r="D14" s="5"/>
      <c r="E14" s="5"/>
      <c r="F14" s="5"/>
      <c r="G14" s="5"/>
      <c r="H14" s="5"/>
      <c r="I14" s="5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5" t="s">
        <v>13</v>
      </c>
      <c r="B15" s="18" t="str">
        <f>+SUM(B25:I25)</f>
        <v>#DIV/0!</v>
      </c>
      <c r="C15" s="5"/>
      <c r="D15" s="5"/>
      <c r="E15" s="5"/>
      <c r="F15" s="5"/>
      <c r="G15" s="5"/>
      <c r="H15" s="5"/>
      <c r="I15" s="5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1"/>
      <c r="B16" s="19"/>
      <c r="C16" s="19"/>
      <c r="D16" s="19"/>
      <c r="E16" s="19"/>
      <c r="F16" s="19"/>
      <c r="G16" s="19"/>
      <c r="H16" s="19"/>
      <c r="I16" s="19"/>
      <c r="J16" s="1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1" t="str">
        <f t="shared" ref="A17:A20" si="4">+A56</f>
        <v>costruzione di beni immobili</v>
      </c>
      <c r="B17" s="20" t="str">
        <f t="shared" ref="B17:J17" si="3">+B4/(SUM($B$12:$J$12))*100*B56</f>
        <v>#DIV/0!</v>
      </c>
      <c r="C17" s="20" t="str">
        <f t="shared" si="3"/>
        <v>#DIV/0!</v>
      </c>
      <c r="D17" s="20" t="str">
        <f t="shared" si="3"/>
        <v>#DIV/0!</v>
      </c>
      <c r="E17" s="20" t="str">
        <f t="shared" si="3"/>
        <v>#DIV/0!</v>
      </c>
      <c r="F17" s="20" t="str">
        <f t="shared" si="3"/>
        <v>#DIV/0!</v>
      </c>
      <c r="G17" s="20" t="str">
        <f t="shared" si="3"/>
        <v>#DIV/0!</v>
      </c>
      <c r="H17" s="20" t="str">
        <f t="shared" si="3"/>
        <v>#DIV/0!</v>
      </c>
      <c r="I17" s="20" t="str">
        <f t="shared" si="3"/>
        <v>#DIV/0!</v>
      </c>
      <c r="J17" s="20" t="str">
        <f t="shared" si="3"/>
        <v>#DIV/0!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1" t="str">
        <f t="shared" si="4"/>
        <v>acquisto e ristrutturazionee ampliamento di beni immobili esistenti</v>
      </c>
      <c r="B18" s="20" t="str">
        <f t="shared" ref="B18:J18" si="5">+B5/(SUM($B$12:$J$12))*100*B57</f>
        <v>#DIV/0!</v>
      </c>
      <c r="C18" s="20" t="str">
        <f t="shared" si="5"/>
        <v>#DIV/0!</v>
      </c>
      <c r="D18" s="20" t="str">
        <f t="shared" si="5"/>
        <v>#DIV/0!</v>
      </c>
      <c r="E18" s="20" t="str">
        <f t="shared" si="5"/>
        <v>#DIV/0!</v>
      </c>
      <c r="F18" s="20" t="str">
        <f t="shared" si="5"/>
        <v>#DIV/0!</v>
      </c>
      <c r="G18" s="20" t="str">
        <f t="shared" si="5"/>
        <v>#DIV/0!</v>
      </c>
      <c r="H18" s="20" t="str">
        <f t="shared" si="5"/>
        <v>#DIV/0!</v>
      </c>
      <c r="I18" s="20" t="str">
        <f t="shared" si="5"/>
        <v>#DIV/0!</v>
      </c>
      <c r="J18" s="20" t="str">
        <f t="shared" si="5"/>
        <v>#DIV/0!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1" t="str">
        <f t="shared" si="4"/>
        <v>acquisto di dotazioni aziendali   </v>
      </c>
      <c r="B19" s="20" t="str">
        <f t="shared" ref="B19:J19" si="6">+B6/(SUM($B$12:$J$12))*100*B58</f>
        <v>#DIV/0!</v>
      </c>
      <c r="C19" s="20" t="str">
        <f t="shared" si="6"/>
        <v>#DIV/0!</v>
      </c>
      <c r="D19" s="20" t="str">
        <f t="shared" si="6"/>
        <v>#DIV/0!</v>
      </c>
      <c r="E19" s="20" t="str">
        <f t="shared" si="6"/>
        <v>#DIV/0!</v>
      </c>
      <c r="F19" s="20" t="str">
        <f t="shared" si="6"/>
        <v>#DIV/0!</v>
      </c>
      <c r="G19" s="20" t="str">
        <f t="shared" si="6"/>
        <v>#DIV/0!</v>
      </c>
      <c r="H19" s="20" t="str">
        <f t="shared" si="6"/>
        <v>#DIV/0!</v>
      </c>
      <c r="I19" s="20" t="str">
        <f t="shared" si="6"/>
        <v>#DIV/0!</v>
      </c>
      <c r="J19" s="20" t="str">
        <f t="shared" si="6"/>
        <v>#DIV/0!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1" t="str">
        <f t="shared" si="4"/>
        <v>acquisto di nuovi impianti tecnologici fissi </v>
      </c>
      <c r="B20" s="20" t="str">
        <f t="shared" ref="B20:J20" si="7">+B7/(SUM($B$12:$J$12))*100*B59</f>
        <v>#DIV/0!</v>
      </c>
      <c r="C20" s="20" t="str">
        <f t="shared" si="7"/>
        <v>#DIV/0!</v>
      </c>
      <c r="D20" s="20" t="str">
        <f t="shared" si="7"/>
        <v>#DIV/0!</v>
      </c>
      <c r="E20" s="20" t="str">
        <f t="shared" si="7"/>
        <v>#DIV/0!</v>
      </c>
      <c r="F20" s="20" t="str">
        <f t="shared" si="7"/>
        <v>#DIV/0!</v>
      </c>
      <c r="G20" s="20" t="str">
        <f t="shared" si="7"/>
        <v>#DIV/0!</v>
      </c>
      <c r="H20" s="20" t="str">
        <f t="shared" si="7"/>
        <v>#DIV/0!</v>
      </c>
      <c r="I20" s="20" t="str">
        <f t="shared" si="7"/>
        <v>#DIV/0!</v>
      </c>
      <c r="J20" s="20" t="str">
        <f t="shared" si="7"/>
        <v>#DIV/0!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1" t="str">
        <f>+A4</f>
        <v>costruzione di beni immobili</v>
      </c>
      <c r="B21" s="20" t="str">
        <f t="shared" ref="B21:J21" si="8">+B8/(SUM($B$12:$J$12))*100*B60</f>
        <v>#DIV/0!</v>
      </c>
      <c r="C21" s="20" t="str">
        <f t="shared" si="8"/>
        <v>#DIV/0!</v>
      </c>
      <c r="D21" s="20" t="str">
        <f t="shared" si="8"/>
        <v>#DIV/0!</v>
      </c>
      <c r="E21" s="20" t="str">
        <f t="shared" si="8"/>
        <v>#DIV/0!</v>
      </c>
      <c r="F21" s="20" t="str">
        <f t="shared" si="8"/>
        <v>#DIV/0!</v>
      </c>
      <c r="G21" s="20" t="str">
        <f t="shared" si="8"/>
        <v>#DIV/0!</v>
      </c>
      <c r="H21" s="20" t="str">
        <f t="shared" si="8"/>
        <v>#DIV/0!</v>
      </c>
      <c r="I21" s="20" t="str">
        <f t="shared" si="8"/>
        <v>#DIV/0!</v>
      </c>
      <c r="J21" s="20" t="str">
        <f t="shared" si="8"/>
        <v>#DIV/0!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1" t="str">
        <f t="shared" ref="A22:A24" si="10">+A61</f>
        <v>acquisto di  beni immateriali (programmi informatici, brevetti, licenze, diritti d’autore e marchi commerciali, e-commerce).</v>
      </c>
      <c r="B22" s="20" t="str">
        <f t="shared" ref="B22:J22" si="9">+B9/(SUM($B$12:$J$12))*100*B61</f>
        <v>#DIV/0!</v>
      </c>
      <c r="C22" s="20" t="str">
        <f t="shared" si="9"/>
        <v>#DIV/0!</v>
      </c>
      <c r="D22" s="20" t="str">
        <f t="shared" si="9"/>
        <v>#DIV/0!</v>
      </c>
      <c r="E22" s="20" t="str">
        <f t="shared" si="9"/>
        <v>#DIV/0!</v>
      </c>
      <c r="F22" s="20" t="str">
        <f t="shared" si="9"/>
        <v>#DIV/0!</v>
      </c>
      <c r="G22" s="20" t="str">
        <f t="shared" si="9"/>
        <v>#DIV/0!</v>
      </c>
      <c r="H22" s="20" t="str">
        <f t="shared" si="9"/>
        <v>#DIV/0!</v>
      </c>
      <c r="I22" s="20" t="str">
        <f t="shared" si="9"/>
        <v>#DIV/0!</v>
      </c>
      <c r="J22" s="20" t="str">
        <f t="shared" si="9"/>
        <v>#DIV/0!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1" t="str">
        <f t="shared" si="10"/>
        <v>investimenti strutturali aziendali per il miglioramento dell’efficienza energetica e/o la sostituzione di combustibili fossili mediante la produzione dell’energia a partire da fonti rinnovabili</v>
      </c>
      <c r="B23" s="20" t="str">
        <f t="shared" ref="B23:J23" si="11">+B10/(SUM($B$12:$J$12))*100*B62</f>
        <v>#DIV/0!</v>
      </c>
      <c r="C23" s="20" t="str">
        <f t="shared" si="11"/>
        <v>#DIV/0!</v>
      </c>
      <c r="D23" s="20" t="str">
        <f t="shared" si="11"/>
        <v>#DIV/0!</v>
      </c>
      <c r="E23" s="20" t="str">
        <f t="shared" si="11"/>
        <v>#DIV/0!</v>
      </c>
      <c r="F23" s="20" t="str">
        <f t="shared" si="11"/>
        <v>#DIV/0!</v>
      </c>
      <c r="G23" s="20" t="str">
        <f t="shared" si="11"/>
        <v>#DIV/0!</v>
      </c>
      <c r="H23" s="20" t="str">
        <f t="shared" si="11"/>
        <v>#DIV/0!</v>
      </c>
      <c r="I23" s="20" t="str">
        <f t="shared" si="11"/>
        <v>#DIV/0!</v>
      </c>
      <c r="J23" s="20" t="str">
        <f t="shared" si="11"/>
        <v>#DIV/0!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1" t="str">
        <f t="shared" si="10"/>
        <v>investimenti per l’irrigazione</v>
      </c>
      <c r="B24" s="20" t="str">
        <f t="shared" ref="B24:J24" si="12">+B11/(SUM($B$12:$J$12))*100*B63</f>
        <v>#DIV/0!</v>
      </c>
      <c r="C24" s="20" t="str">
        <f t="shared" si="12"/>
        <v>#DIV/0!</v>
      </c>
      <c r="D24" s="20" t="str">
        <f t="shared" si="12"/>
        <v>#DIV/0!</v>
      </c>
      <c r="E24" s="20" t="str">
        <f t="shared" si="12"/>
        <v>#DIV/0!</v>
      </c>
      <c r="F24" s="20" t="str">
        <f t="shared" si="12"/>
        <v>#DIV/0!</v>
      </c>
      <c r="G24" s="20" t="str">
        <f t="shared" si="12"/>
        <v>#DIV/0!</v>
      </c>
      <c r="H24" s="20" t="str">
        <f t="shared" si="12"/>
        <v>#DIV/0!</v>
      </c>
      <c r="I24" s="20" t="str">
        <f t="shared" si="12"/>
        <v>#DIV/0!</v>
      </c>
      <c r="J24" s="20" t="str">
        <f t="shared" si="12"/>
        <v>#DIV/0!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5" t="s">
        <v>14</v>
      </c>
      <c r="B25" s="21" t="str">
        <f t="shared" ref="B25:J25" si="13">+SUM(B17:B24)*15%</f>
        <v>#DIV/0!</v>
      </c>
      <c r="C25" s="21" t="str">
        <f t="shared" si="13"/>
        <v>#DIV/0!</v>
      </c>
      <c r="D25" s="21" t="str">
        <f t="shared" si="13"/>
        <v>#DIV/0!</v>
      </c>
      <c r="E25" s="21" t="str">
        <f t="shared" si="13"/>
        <v>#DIV/0!</v>
      </c>
      <c r="F25" s="21" t="str">
        <f t="shared" si="13"/>
        <v>#DIV/0!</v>
      </c>
      <c r="G25" s="21" t="str">
        <f t="shared" si="13"/>
        <v>#DIV/0!</v>
      </c>
      <c r="H25" s="21" t="str">
        <f t="shared" si="13"/>
        <v>#DIV/0!</v>
      </c>
      <c r="I25" s="21" t="str">
        <f t="shared" si="13"/>
        <v>#DIV/0!</v>
      </c>
      <c r="J25" s="21" t="str">
        <f t="shared" si="13"/>
        <v>#DIV/0!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22"/>
      <c r="B26" s="23"/>
      <c r="C26" s="23"/>
      <c r="D26" s="23"/>
      <c r="E26" s="23"/>
      <c r="F26" s="23"/>
      <c r="G26" s="23"/>
      <c r="H26" s="23"/>
      <c r="I26" s="2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24" t="s">
        <v>15</v>
      </c>
      <c r="B27" s="5"/>
      <c r="C27" s="5"/>
      <c r="D27" s="5"/>
      <c r="E27" s="5"/>
      <c r="F27" s="5"/>
      <c r="G27" s="5"/>
      <c r="H27" s="5"/>
      <c r="I27" s="5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4" t="s">
        <v>1</v>
      </c>
      <c r="B28" s="5"/>
      <c r="C28" s="5"/>
      <c r="D28" s="5"/>
      <c r="E28" s="5"/>
      <c r="F28" s="5"/>
      <c r="G28" s="5"/>
      <c r="H28" s="5"/>
      <c r="I28" s="5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7"/>
      <c r="B29" s="8" t="s">
        <v>2</v>
      </c>
      <c r="C29" s="8" t="s">
        <v>3</v>
      </c>
      <c r="D29" s="8" t="s">
        <v>4</v>
      </c>
      <c r="E29" s="8" t="s">
        <v>5</v>
      </c>
      <c r="F29" s="8" t="s">
        <v>6</v>
      </c>
      <c r="G29" s="8" t="s">
        <v>7</v>
      </c>
      <c r="H29" s="8" t="s">
        <v>8</v>
      </c>
      <c r="I29" s="8" t="s">
        <v>9</v>
      </c>
      <c r="J29" s="8" t="s">
        <v>10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1" t="str">
        <f t="shared" ref="A30:A39" si="15">+A4</f>
        <v>costruzione di beni immobili</v>
      </c>
      <c r="B30" s="12" t="str">
        <f t="shared" ref="B30:J30" si="14">+#REF!</f>
        <v>#REF!</v>
      </c>
      <c r="C30" s="12" t="str">
        <f t="shared" si="14"/>
        <v>#REF!</v>
      </c>
      <c r="D30" s="12" t="str">
        <f t="shared" si="14"/>
        <v>#REF!</v>
      </c>
      <c r="E30" s="12" t="str">
        <f t="shared" si="14"/>
        <v>#REF!</v>
      </c>
      <c r="F30" s="12" t="str">
        <f t="shared" si="14"/>
        <v>#REF!</v>
      </c>
      <c r="G30" s="12" t="str">
        <f t="shared" si="14"/>
        <v>#REF!</v>
      </c>
      <c r="H30" s="12" t="str">
        <f t="shared" si="14"/>
        <v>#REF!</v>
      </c>
      <c r="I30" s="12" t="str">
        <f t="shared" si="14"/>
        <v>#REF!</v>
      </c>
      <c r="J30" s="12" t="str">
        <f t="shared" si="14"/>
        <v>#REF!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1" t="str">
        <f t="shared" si="15"/>
        <v>acquisto e ristrutturazionee ampliamento di beni immobili esistenti</v>
      </c>
      <c r="B31" s="12" t="str">
        <f t="shared" ref="B31:J31" si="16">+#REF!</f>
        <v>#REF!</v>
      </c>
      <c r="C31" s="12" t="str">
        <f t="shared" si="16"/>
        <v>#REF!</v>
      </c>
      <c r="D31" s="12" t="str">
        <f t="shared" si="16"/>
        <v>#REF!</v>
      </c>
      <c r="E31" s="12" t="str">
        <f t="shared" si="16"/>
        <v>#REF!</v>
      </c>
      <c r="F31" s="12" t="str">
        <f t="shared" si="16"/>
        <v>#REF!</v>
      </c>
      <c r="G31" s="12" t="str">
        <f t="shared" si="16"/>
        <v>#REF!</v>
      </c>
      <c r="H31" s="12" t="str">
        <f t="shared" si="16"/>
        <v>#REF!</v>
      </c>
      <c r="I31" s="12" t="str">
        <f t="shared" si="16"/>
        <v>#REF!</v>
      </c>
      <c r="J31" s="12" t="str">
        <f t="shared" si="16"/>
        <v>#REF!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1" t="str">
        <f t="shared" si="15"/>
        <v>acquisto di dotazioni aziendali   </v>
      </c>
      <c r="B32" s="12">
        <v>0.0</v>
      </c>
      <c r="C32" s="12" t="str">
        <f t="shared" ref="C32:J32" si="17">+#REF!</f>
        <v>#REF!</v>
      </c>
      <c r="D32" s="12" t="str">
        <f t="shared" si="17"/>
        <v>#REF!</v>
      </c>
      <c r="E32" s="12" t="str">
        <f t="shared" si="17"/>
        <v>#REF!</v>
      </c>
      <c r="F32" s="12" t="str">
        <f t="shared" si="17"/>
        <v>#REF!</v>
      </c>
      <c r="G32" s="12" t="str">
        <f t="shared" si="17"/>
        <v>#REF!</v>
      </c>
      <c r="H32" s="12" t="str">
        <f t="shared" si="17"/>
        <v>#REF!</v>
      </c>
      <c r="I32" s="12" t="str">
        <f t="shared" si="17"/>
        <v>#REF!</v>
      </c>
      <c r="J32" s="12" t="str">
        <f t="shared" si="17"/>
        <v>#REF!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1" t="str">
        <f t="shared" si="15"/>
        <v>acquisto di nuovi impianti tecnologici fissi </v>
      </c>
      <c r="B33" s="12" t="str">
        <f t="shared" ref="B33:J33" si="18">+#REF!</f>
        <v>#REF!</v>
      </c>
      <c r="C33" s="12" t="str">
        <f t="shared" si="18"/>
        <v>#REF!</v>
      </c>
      <c r="D33" s="12" t="str">
        <f t="shared" si="18"/>
        <v>#REF!</v>
      </c>
      <c r="E33" s="12" t="str">
        <f t="shared" si="18"/>
        <v>#REF!</v>
      </c>
      <c r="F33" s="12" t="str">
        <f t="shared" si="18"/>
        <v>#REF!</v>
      </c>
      <c r="G33" s="12" t="str">
        <f t="shared" si="18"/>
        <v>#REF!</v>
      </c>
      <c r="H33" s="12" t="str">
        <f t="shared" si="18"/>
        <v>#REF!</v>
      </c>
      <c r="I33" s="12" t="str">
        <f t="shared" si="18"/>
        <v>#REF!</v>
      </c>
      <c r="J33" s="12" t="str">
        <f t="shared" si="18"/>
        <v>#REF!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1" t="str">
        <f t="shared" si="15"/>
        <v>miglioramenti fondiari </v>
      </c>
      <c r="B34" s="12" t="str">
        <f t="shared" ref="B34:J34" si="19">+#REF!</f>
        <v>#REF!</v>
      </c>
      <c r="C34" s="12" t="str">
        <f t="shared" si="19"/>
        <v>#REF!</v>
      </c>
      <c r="D34" s="12" t="str">
        <f t="shared" si="19"/>
        <v>#REF!</v>
      </c>
      <c r="E34" s="12" t="str">
        <f t="shared" si="19"/>
        <v>#REF!</v>
      </c>
      <c r="F34" s="12" t="str">
        <f t="shared" si="19"/>
        <v>#REF!</v>
      </c>
      <c r="G34" s="12" t="str">
        <f t="shared" si="19"/>
        <v>#REF!</v>
      </c>
      <c r="H34" s="12" t="str">
        <f t="shared" si="19"/>
        <v>#REF!</v>
      </c>
      <c r="I34" s="12" t="str">
        <f t="shared" si="19"/>
        <v>#REF!</v>
      </c>
      <c r="J34" s="12" t="str">
        <f t="shared" si="19"/>
        <v>#REF!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25" t="str">
        <f t="shared" si="15"/>
        <v>acquisto di  beni immateriali (programmi informatici, brevetti, licenze, diritti d’autore e marchi commerciali, e-commerce).</v>
      </c>
      <c r="B35" s="26" t="str">
        <f t="shared" ref="B35:J35" si="20">+#REF!</f>
        <v>#REF!</v>
      </c>
      <c r="C35" s="26" t="str">
        <f t="shared" si="20"/>
        <v>#REF!</v>
      </c>
      <c r="D35" s="26" t="str">
        <f t="shared" si="20"/>
        <v>#REF!</v>
      </c>
      <c r="E35" s="26" t="str">
        <f t="shared" si="20"/>
        <v>#REF!</v>
      </c>
      <c r="F35" s="26" t="str">
        <f t="shared" si="20"/>
        <v>#REF!</v>
      </c>
      <c r="G35" s="26" t="str">
        <f t="shared" si="20"/>
        <v>#REF!</v>
      </c>
      <c r="H35" s="26" t="str">
        <f t="shared" si="20"/>
        <v>#REF!</v>
      </c>
      <c r="I35" s="26" t="str">
        <f t="shared" si="20"/>
        <v>#REF!</v>
      </c>
      <c r="J35" s="26" t="str">
        <f t="shared" si="20"/>
        <v>#REF!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12.75" customHeight="1">
      <c r="A36" s="25" t="str">
        <f t="shared" si="15"/>
        <v>investimenti strutturali aziendali per il miglioramento dell’efficienza energetica e/o la sostituzione di combustibili fossili mediante la produzione dell’energia a partire da fonti rinnovabili</v>
      </c>
      <c r="B36" s="26" t="str">
        <f t="shared" ref="B36:J36" si="21">+#REF!</f>
        <v>#REF!</v>
      </c>
      <c r="C36" s="26" t="str">
        <f t="shared" si="21"/>
        <v>#REF!</v>
      </c>
      <c r="D36" s="26" t="str">
        <f t="shared" si="21"/>
        <v>#REF!</v>
      </c>
      <c r="E36" s="26" t="str">
        <f t="shared" si="21"/>
        <v>#REF!</v>
      </c>
      <c r="F36" s="26" t="str">
        <f t="shared" si="21"/>
        <v>#REF!</v>
      </c>
      <c r="G36" s="26" t="str">
        <f t="shared" si="21"/>
        <v>#REF!</v>
      </c>
      <c r="H36" s="26" t="str">
        <f t="shared" si="21"/>
        <v>#REF!</v>
      </c>
      <c r="I36" s="26" t="str">
        <f t="shared" si="21"/>
        <v>#REF!</v>
      </c>
      <c r="J36" s="26" t="str">
        <f t="shared" si="21"/>
        <v>#REF!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12.75" customHeight="1">
      <c r="A37" s="11" t="str">
        <f t="shared" si="15"/>
        <v>investimenti per l’irrigazione</v>
      </c>
      <c r="B37" s="12" t="str">
        <f t="shared" ref="B37:J37" si="22">+#REF!</f>
        <v>#REF!</v>
      </c>
      <c r="C37" s="12" t="str">
        <f t="shared" si="22"/>
        <v>#REF!</v>
      </c>
      <c r="D37" s="12" t="str">
        <f t="shared" si="22"/>
        <v>#REF!</v>
      </c>
      <c r="E37" s="12" t="str">
        <f t="shared" si="22"/>
        <v>#REF!</v>
      </c>
      <c r="F37" s="12" t="str">
        <f t="shared" si="22"/>
        <v>#REF!</v>
      </c>
      <c r="G37" s="12" t="str">
        <f t="shared" si="22"/>
        <v>#REF!</v>
      </c>
      <c r="H37" s="12" t="str">
        <f t="shared" si="22"/>
        <v>#REF!</v>
      </c>
      <c r="I37" s="12" t="str">
        <f t="shared" si="22"/>
        <v>#REF!</v>
      </c>
      <c r="J37" s="12" t="str">
        <f t="shared" si="22"/>
        <v>#REF!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28" t="str">
        <f t="shared" si="15"/>
        <v>totale investimenti filiera</v>
      </c>
      <c r="B38" s="14" t="str">
        <f t="shared" ref="B38:J38" si="23">+SUM(B30:B37)</f>
        <v>#REF!</v>
      </c>
      <c r="C38" s="14" t="str">
        <f t="shared" si="23"/>
        <v>#REF!</v>
      </c>
      <c r="D38" s="14" t="str">
        <f t="shared" si="23"/>
        <v>#REF!</v>
      </c>
      <c r="E38" s="14" t="str">
        <f t="shared" si="23"/>
        <v>#REF!</v>
      </c>
      <c r="F38" s="14" t="str">
        <f t="shared" si="23"/>
        <v>#REF!</v>
      </c>
      <c r="G38" s="14" t="str">
        <f t="shared" si="23"/>
        <v>#REF!</v>
      </c>
      <c r="H38" s="14" t="str">
        <f t="shared" si="23"/>
        <v>#REF!</v>
      </c>
      <c r="I38" s="14" t="str">
        <f t="shared" si="23"/>
        <v>#REF!</v>
      </c>
      <c r="J38" s="14" t="str">
        <f t="shared" si="23"/>
        <v>#REF!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28" t="str">
        <f t="shared" si="15"/>
        <v>totale investimenti                            (al netto delle spese tecniche)</v>
      </c>
      <c r="B39" s="16" t="str">
        <f>+SUM(B38:J38)</f>
        <v>#REF!</v>
      </c>
      <c r="C39" s="5"/>
      <c r="D39" s="5"/>
      <c r="E39" s="5"/>
      <c r="F39" s="5"/>
      <c r="G39" s="5"/>
      <c r="H39" s="5"/>
      <c r="I39" s="5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7"/>
      <c r="B40" s="5"/>
      <c r="C40" s="5"/>
      <c r="D40" s="5"/>
      <c r="E40" s="5"/>
      <c r="F40" s="5"/>
      <c r="G40" s="5"/>
      <c r="H40" s="5"/>
      <c r="I40" s="5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5" t="s">
        <v>16</v>
      </c>
      <c r="B41" s="18" t="str">
        <f>+SUM(B51:I51)</f>
        <v>#REF!</v>
      </c>
      <c r="C41" s="5"/>
      <c r="D41" s="5"/>
      <c r="E41" s="5"/>
      <c r="F41" s="5"/>
      <c r="G41" s="5"/>
      <c r="H41" s="5"/>
      <c r="I41" s="5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1"/>
      <c r="B42" s="19"/>
      <c r="C42" s="19"/>
      <c r="D42" s="19"/>
      <c r="E42" s="19"/>
      <c r="F42" s="19"/>
      <c r="G42" s="19"/>
      <c r="H42" s="19"/>
      <c r="I42" s="19"/>
      <c r="J42" s="1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1" t="str">
        <f t="shared" ref="A43:A50" si="25">+A4</f>
        <v>costruzione di beni immobili</v>
      </c>
      <c r="B43" s="29" t="str">
        <f t="shared" ref="B43:J43" si="24">+B30/(SUM($B$38:$J$38))*100*B56</f>
        <v>#REF!</v>
      </c>
      <c r="C43" s="29" t="str">
        <f t="shared" si="24"/>
        <v>#REF!</v>
      </c>
      <c r="D43" s="29" t="str">
        <f t="shared" si="24"/>
        <v>#REF!</v>
      </c>
      <c r="E43" s="29" t="str">
        <f t="shared" si="24"/>
        <v>#REF!</v>
      </c>
      <c r="F43" s="29" t="str">
        <f t="shared" si="24"/>
        <v>#REF!</v>
      </c>
      <c r="G43" s="29" t="str">
        <f t="shared" si="24"/>
        <v>#REF!</v>
      </c>
      <c r="H43" s="29" t="str">
        <f t="shared" si="24"/>
        <v>#REF!</v>
      </c>
      <c r="I43" s="29" t="str">
        <f t="shared" si="24"/>
        <v>#REF!</v>
      </c>
      <c r="J43" s="29" t="str">
        <f t="shared" si="24"/>
        <v>#REF!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1" t="str">
        <f t="shared" si="25"/>
        <v>acquisto e ristrutturazionee ampliamento di beni immobili esistenti</v>
      </c>
      <c r="B44" s="29" t="str">
        <f t="shared" ref="B44:J44" si="26">+B31/(SUM($B$38:$J$38))*100*B57</f>
        <v>#REF!</v>
      </c>
      <c r="C44" s="29" t="str">
        <f t="shared" si="26"/>
        <v>#REF!</v>
      </c>
      <c r="D44" s="29" t="str">
        <f t="shared" si="26"/>
        <v>#REF!</v>
      </c>
      <c r="E44" s="29" t="str">
        <f t="shared" si="26"/>
        <v>#REF!</v>
      </c>
      <c r="F44" s="29" t="str">
        <f t="shared" si="26"/>
        <v>#REF!</v>
      </c>
      <c r="G44" s="29" t="str">
        <f t="shared" si="26"/>
        <v>#REF!</v>
      </c>
      <c r="H44" s="29" t="str">
        <f t="shared" si="26"/>
        <v>#REF!</v>
      </c>
      <c r="I44" s="29" t="str">
        <f t="shared" si="26"/>
        <v>#REF!</v>
      </c>
      <c r="J44" s="29" t="str">
        <f t="shared" si="26"/>
        <v>#REF!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1" t="str">
        <f t="shared" si="25"/>
        <v>acquisto di dotazioni aziendali   </v>
      </c>
      <c r="B45" s="29" t="str">
        <f t="shared" ref="B45:J45" si="27">+B32/(SUM($B$38:$J$38))*100*B58</f>
        <v>#REF!</v>
      </c>
      <c r="C45" s="29" t="str">
        <f t="shared" si="27"/>
        <v>#REF!</v>
      </c>
      <c r="D45" s="29" t="str">
        <f t="shared" si="27"/>
        <v>#REF!</v>
      </c>
      <c r="E45" s="29" t="str">
        <f t="shared" si="27"/>
        <v>#REF!</v>
      </c>
      <c r="F45" s="29" t="str">
        <f t="shared" si="27"/>
        <v>#REF!</v>
      </c>
      <c r="G45" s="29" t="str">
        <f t="shared" si="27"/>
        <v>#REF!</v>
      </c>
      <c r="H45" s="29" t="str">
        <f t="shared" si="27"/>
        <v>#REF!</v>
      </c>
      <c r="I45" s="29" t="str">
        <f t="shared" si="27"/>
        <v>#REF!</v>
      </c>
      <c r="J45" s="29" t="str">
        <f t="shared" si="27"/>
        <v>#REF!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1" t="str">
        <f t="shared" si="25"/>
        <v>acquisto di nuovi impianti tecnologici fissi </v>
      </c>
      <c r="B46" s="29" t="str">
        <f t="shared" ref="B46:J46" si="28">+B33/(SUM($B$38:$J$38))*100*B59</f>
        <v>#REF!</v>
      </c>
      <c r="C46" s="29" t="str">
        <f t="shared" si="28"/>
        <v>#REF!</v>
      </c>
      <c r="D46" s="29" t="str">
        <f t="shared" si="28"/>
        <v>#REF!</v>
      </c>
      <c r="E46" s="29" t="str">
        <f t="shared" si="28"/>
        <v>#REF!</v>
      </c>
      <c r="F46" s="29" t="str">
        <f t="shared" si="28"/>
        <v>#REF!</v>
      </c>
      <c r="G46" s="29" t="str">
        <f t="shared" si="28"/>
        <v>#REF!</v>
      </c>
      <c r="H46" s="29" t="str">
        <f t="shared" si="28"/>
        <v>#REF!</v>
      </c>
      <c r="I46" s="29" t="str">
        <f t="shared" si="28"/>
        <v>#REF!</v>
      </c>
      <c r="J46" s="29" t="str">
        <f t="shared" si="28"/>
        <v>#REF!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1" t="str">
        <f t="shared" si="25"/>
        <v>miglioramenti fondiari </v>
      </c>
      <c r="B47" s="29" t="str">
        <f t="shared" ref="B47:J47" si="29">+B34/(SUM($B$38:$J$38))*100*B60</f>
        <v>#REF!</v>
      </c>
      <c r="C47" s="29" t="str">
        <f t="shared" si="29"/>
        <v>#REF!</v>
      </c>
      <c r="D47" s="29" t="str">
        <f t="shared" si="29"/>
        <v>#REF!</v>
      </c>
      <c r="E47" s="29" t="str">
        <f t="shared" si="29"/>
        <v>#REF!</v>
      </c>
      <c r="F47" s="29" t="str">
        <f t="shared" si="29"/>
        <v>#REF!</v>
      </c>
      <c r="G47" s="29" t="str">
        <f t="shared" si="29"/>
        <v>#REF!</v>
      </c>
      <c r="H47" s="29" t="str">
        <f t="shared" si="29"/>
        <v>#REF!</v>
      </c>
      <c r="I47" s="29" t="str">
        <f t="shared" si="29"/>
        <v>#REF!</v>
      </c>
      <c r="J47" s="29" t="str">
        <f t="shared" si="29"/>
        <v>#REF!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1" t="str">
        <f t="shared" si="25"/>
        <v>acquisto di  beni immateriali (programmi informatici, brevetti, licenze, diritti d’autore e marchi commerciali, e-commerce).</v>
      </c>
      <c r="B48" s="29" t="str">
        <f t="shared" ref="B48:J48" si="30">+B35/(SUM($B$38:$J$38))*100*B61</f>
        <v>#REF!</v>
      </c>
      <c r="C48" s="29" t="str">
        <f t="shared" si="30"/>
        <v>#REF!</v>
      </c>
      <c r="D48" s="29" t="str">
        <f t="shared" si="30"/>
        <v>#REF!</v>
      </c>
      <c r="E48" s="29" t="str">
        <f t="shared" si="30"/>
        <v>#REF!</v>
      </c>
      <c r="F48" s="29" t="str">
        <f t="shared" si="30"/>
        <v>#REF!</v>
      </c>
      <c r="G48" s="29" t="str">
        <f t="shared" si="30"/>
        <v>#REF!</v>
      </c>
      <c r="H48" s="29" t="str">
        <f t="shared" si="30"/>
        <v>#REF!</v>
      </c>
      <c r="I48" s="29" t="str">
        <f t="shared" si="30"/>
        <v>#REF!</v>
      </c>
      <c r="J48" s="29" t="str">
        <f t="shared" si="30"/>
        <v>#REF!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1" t="str">
        <f t="shared" si="25"/>
        <v>investimenti strutturali aziendali per il miglioramento dell’efficienza energetica e/o la sostituzione di combustibili fossili mediante la produzione dell’energia a partire da fonti rinnovabili</v>
      </c>
      <c r="B49" s="29" t="str">
        <f t="shared" ref="B49:J49" si="31">+B36/(SUM($B$38:$J$38))*100*B62</f>
        <v>#REF!</v>
      </c>
      <c r="C49" s="29" t="str">
        <f t="shared" si="31"/>
        <v>#REF!</v>
      </c>
      <c r="D49" s="29" t="str">
        <f t="shared" si="31"/>
        <v>#REF!</v>
      </c>
      <c r="E49" s="29" t="str">
        <f t="shared" si="31"/>
        <v>#REF!</v>
      </c>
      <c r="F49" s="29" t="str">
        <f t="shared" si="31"/>
        <v>#REF!</v>
      </c>
      <c r="G49" s="29" t="str">
        <f t="shared" si="31"/>
        <v>#REF!</v>
      </c>
      <c r="H49" s="29" t="str">
        <f t="shared" si="31"/>
        <v>#REF!</v>
      </c>
      <c r="I49" s="29" t="str">
        <f t="shared" si="31"/>
        <v>#REF!</v>
      </c>
      <c r="J49" s="29" t="str">
        <f t="shared" si="31"/>
        <v>#REF!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1" t="str">
        <f t="shared" si="25"/>
        <v>investimenti per l’irrigazione</v>
      </c>
      <c r="B50" s="29" t="str">
        <f t="shared" ref="B50:J50" si="32">+B37/(SUM($B$38:$J$38))*100*B63</f>
        <v>#REF!</v>
      </c>
      <c r="C50" s="29" t="str">
        <f t="shared" si="32"/>
        <v>#REF!</v>
      </c>
      <c r="D50" s="29" t="str">
        <f t="shared" si="32"/>
        <v>#REF!</v>
      </c>
      <c r="E50" s="29" t="str">
        <f t="shared" si="32"/>
        <v>#REF!</v>
      </c>
      <c r="F50" s="29" t="str">
        <f t="shared" si="32"/>
        <v>#REF!</v>
      </c>
      <c r="G50" s="29" t="str">
        <f t="shared" si="32"/>
        <v>#REF!</v>
      </c>
      <c r="H50" s="29" t="str">
        <f t="shared" si="32"/>
        <v>#REF!</v>
      </c>
      <c r="I50" s="29" t="str">
        <f t="shared" si="32"/>
        <v>#REF!</v>
      </c>
      <c r="J50" s="29" t="str">
        <f t="shared" si="32"/>
        <v>#REF!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5" t="s">
        <v>14</v>
      </c>
      <c r="B51" s="21" t="str">
        <f t="shared" ref="B51:J51" si="33">+SUM(B43:B50)*15%</f>
        <v>#REF!</v>
      </c>
      <c r="C51" s="21" t="str">
        <f t="shared" si="33"/>
        <v>#REF!</v>
      </c>
      <c r="D51" s="21" t="str">
        <f t="shared" si="33"/>
        <v>#REF!</v>
      </c>
      <c r="E51" s="21" t="str">
        <f t="shared" si="33"/>
        <v>#REF!</v>
      </c>
      <c r="F51" s="21" t="str">
        <f t="shared" si="33"/>
        <v>#REF!</v>
      </c>
      <c r="G51" s="21" t="str">
        <f t="shared" si="33"/>
        <v>#REF!</v>
      </c>
      <c r="H51" s="21" t="str">
        <f t="shared" si="33"/>
        <v>#REF!</v>
      </c>
      <c r="I51" s="21" t="str">
        <f t="shared" si="33"/>
        <v>#REF!</v>
      </c>
      <c r="J51" s="21" t="str">
        <f t="shared" si="33"/>
        <v>#REF!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1"/>
      <c r="B52" s="30"/>
      <c r="C52" s="30"/>
      <c r="D52" s="30"/>
      <c r="E52" s="30"/>
      <c r="F52" s="30"/>
      <c r="G52" s="30"/>
      <c r="H52" s="30"/>
      <c r="I52" s="30"/>
      <c r="J52" s="1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1" t="s">
        <v>17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30.0" customHeight="1">
      <c r="A54" s="8" t="s">
        <v>18</v>
      </c>
      <c r="B54" s="8" t="s">
        <v>19</v>
      </c>
      <c r="C54" s="8" t="s">
        <v>20</v>
      </c>
      <c r="D54" s="8" t="s">
        <v>21</v>
      </c>
      <c r="E54" s="8" t="s">
        <v>22</v>
      </c>
      <c r="F54" s="8" t="s">
        <v>23</v>
      </c>
      <c r="G54" s="8" t="s">
        <v>24</v>
      </c>
      <c r="H54" s="8" t="s">
        <v>25</v>
      </c>
      <c r="I54" s="8" t="s">
        <v>26</v>
      </c>
      <c r="J54" s="8" t="s">
        <v>27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1"/>
      <c r="B55" s="32"/>
      <c r="C55" s="32"/>
      <c r="D55" s="32"/>
      <c r="E55" s="32"/>
      <c r="F55" s="32"/>
      <c r="G55" s="32"/>
      <c r="H55" s="32"/>
      <c r="I55" s="32"/>
      <c r="J55" s="1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1" t="s">
        <v>28</v>
      </c>
      <c r="B56" s="32">
        <v>0.0</v>
      </c>
      <c r="C56" s="32">
        <v>0.0</v>
      </c>
      <c r="D56" s="32">
        <v>0.0</v>
      </c>
      <c r="E56" s="32">
        <v>0.0</v>
      </c>
      <c r="F56" s="32">
        <v>0.6666666666666666</v>
      </c>
      <c r="G56" s="32">
        <v>0.3333333333333333</v>
      </c>
      <c r="H56" s="32">
        <v>0.6666666666666666</v>
      </c>
      <c r="I56" s="32">
        <v>0.3333333333333333</v>
      </c>
      <c r="J56" s="32">
        <v>0.0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1" t="s">
        <v>29</v>
      </c>
      <c r="B57" s="32">
        <v>0.3333333333333333</v>
      </c>
      <c r="C57" s="32">
        <v>0.3333333333333333</v>
      </c>
      <c r="D57" s="32">
        <v>0.3333333333333333</v>
      </c>
      <c r="E57" s="32">
        <v>0.3333333333333333</v>
      </c>
      <c r="F57" s="32">
        <v>1.0</v>
      </c>
      <c r="G57" s="32">
        <v>0.6666666666666666</v>
      </c>
      <c r="H57" s="32">
        <v>1.0</v>
      </c>
      <c r="I57" s="32">
        <v>0.6666666666666666</v>
      </c>
      <c r="J57" s="32">
        <v>0.0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1" t="s">
        <v>30</v>
      </c>
      <c r="B58" s="32">
        <v>0.3333333333333333</v>
      </c>
      <c r="C58" s="32">
        <v>0.3333333333333333</v>
      </c>
      <c r="D58" s="32">
        <v>0.3333333333333333</v>
      </c>
      <c r="E58" s="32">
        <v>0.6666666666666666</v>
      </c>
      <c r="F58" s="32">
        <v>1.0</v>
      </c>
      <c r="G58" s="32">
        <v>0.3333333333333333</v>
      </c>
      <c r="H58" s="32">
        <v>0.6666666666666666</v>
      </c>
      <c r="I58" s="32">
        <v>0.6666666666666666</v>
      </c>
      <c r="J58" s="32">
        <v>0.0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1" t="s">
        <v>31</v>
      </c>
      <c r="B59" s="32">
        <v>0.6666666666666666</v>
      </c>
      <c r="C59" s="32">
        <v>0.6666666666666666</v>
      </c>
      <c r="D59" s="32">
        <v>1.0</v>
      </c>
      <c r="E59" s="32">
        <v>1.0</v>
      </c>
      <c r="F59" s="32">
        <v>1.0</v>
      </c>
      <c r="G59" s="32">
        <v>1.0</v>
      </c>
      <c r="H59" s="32">
        <v>1.0</v>
      </c>
      <c r="I59" s="32">
        <v>0.6666666666666666</v>
      </c>
      <c r="J59" s="32">
        <v>0.0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1" t="s">
        <v>32</v>
      </c>
      <c r="B60" s="32">
        <v>0.3333333333333333</v>
      </c>
      <c r="C60" s="32">
        <v>0.3333333333333333</v>
      </c>
      <c r="D60" s="32">
        <v>0.0</v>
      </c>
      <c r="E60" s="32">
        <v>0.6666666666666666</v>
      </c>
      <c r="F60" s="32">
        <v>1.0</v>
      </c>
      <c r="G60" s="32">
        <v>0.6666666666666666</v>
      </c>
      <c r="H60" s="32">
        <v>1.0</v>
      </c>
      <c r="I60" s="32">
        <v>0.0</v>
      </c>
      <c r="J60" s="32">
        <v>0.0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1" t="s">
        <v>33</v>
      </c>
      <c r="B61" s="32">
        <v>0.6666666666666666</v>
      </c>
      <c r="C61" s="32">
        <v>0.6666666666666666</v>
      </c>
      <c r="D61" s="32">
        <v>0.6666666666666666</v>
      </c>
      <c r="E61" s="32">
        <v>1.0</v>
      </c>
      <c r="F61" s="32">
        <v>1.0</v>
      </c>
      <c r="G61" s="32">
        <v>0.6666666666666666</v>
      </c>
      <c r="H61" s="32">
        <v>1.0</v>
      </c>
      <c r="I61" s="32">
        <v>0.6666666666666666</v>
      </c>
      <c r="J61" s="32">
        <v>0.0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1" t="s">
        <v>34</v>
      </c>
      <c r="B62" s="32">
        <v>1.0</v>
      </c>
      <c r="C62" s="32">
        <v>0.6666666666666666</v>
      </c>
      <c r="D62" s="32">
        <v>0.6666666666666666</v>
      </c>
      <c r="E62" s="32">
        <v>1.0</v>
      </c>
      <c r="F62" s="32">
        <v>1.0</v>
      </c>
      <c r="G62" s="32">
        <v>1.0</v>
      </c>
      <c r="H62" s="32">
        <v>1.0</v>
      </c>
      <c r="I62" s="32">
        <v>0.6666666666666666</v>
      </c>
      <c r="J62" s="32">
        <v>0.0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1" t="s">
        <v>35</v>
      </c>
      <c r="B63" s="32">
        <v>0.6666666666666666</v>
      </c>
      <c r="C63" s="32">
        <v>0.6666666666666666</v>
      </c>
      <c r="D63" s="32">
        <v>1.0</v>
      </c>
      <c r="E63" s="32">
        <v>0.6666666666666666</v>
      </c>
      <c r="F63" s="32">
        <v>1.0</v>
      </c>
      <c r="G63" s="32">
        <v>0.6666666666666666</v>
      </c>
      <c r="H63" s="32">
        <v>0.0</v>
      </c>
      <c r="I63" s="32">
        <v>0.0</v>
      </c>
      <c r="J63" s="32">
        <v>0.0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1"/>
      <c r="B64" s="19"/>
      <c r="C64" s="19"/>
      <c r="D64" s="19"/>
      <c r="E64" s="19"/>
      <c r="F64" s="19"/>
      <c r="G64" s="19"/>
      <c r="H64" s="19"/>
      <c r="I64" s="19"/>
      <c r="J64" s="1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3" t="s">
        <v>36</v>
      </c>
      <c r="B65" s="34"/>
      <c r="C65" s="34"/>
      <c r="D65" s="34"/>
      <c r="E65" s="34"/>
      <c r="F65" s="34"/>
      <c r="G65" s="34"/>
      <c r="H65" s="34"/>
      <c r="I65" s="34"/>
      <c r="J65" s="34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5" t="s">
        <v>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8" t="s">
        <v>37</v>
      </c>
      <c r="B67" s="8" t="s">
        <v>19</v>
      </c>
      <c r="C67" s="8" t="s">
        <v>20</v>
      </c>
      <c r="D67" s="8" t="s">
        <v>21</v>
      </c>
      <c r="E67" s="8" t="s">
        <v>22</v>
      </c>
      <c r="F67" s="8" t="s">
        <v>23</v>
      </c>
      <c r="G67" s="8" t="s">
        <v>24</v>
      </c>
      <c r="H67" s="8" t="s">
        <v>25</v>
      </c>
      <c r="I67" s="8" t="s">
        <v>26</v>
      </c>
      <c r="J67" s="8" t="s">
        <v>27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2.75" customHeight="1">
      <c r="A68" s="11"/>
      <c r="B68" s="12"/>
      <c r="C68" s="12"/>
      <c r="D68" s="12"/>
      <c r="E68" s="12"/>
      <c r="F68" s="12"/>
      <c r="G68" s="12"/>
      <c r="H68" s="12"/>
      <c r="I68" s="12"/>
      <c r="J68" s="1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1" t="s">
        <v>38</v>
      </c>
      <c r="B69" s="37" t="str">
        <f t="shared" ref="B69:J69" si="34">+#REF!</f>
        <v>#REF!</v>
      </c>
      <c r="C69" s="37" t="str">
        <f t="shared" si="34"/>
        <v>#REF!</v>
      </c>
      <c r="D69" s="37" t="str">
        <f t="shared" si="34"/>
        <v>#REF!</v>
      </c>
      <c r="E69" s="37" t="str">
        <f t="shared" si="34"/>
        <v>#REF!</v>
      </c>
      <c r="F69" s="37" t="str">
        <f t="shared" si="34"/>
        <v>#REF!</v>
      </c>
      <c r="G69" s="37" t="str">
        <f t="shared" si="34"/>
        <v>#REF!</v>
      </c>
      <c r="H69" s="37" t="str">
        <f t="shared" si="34"/>
        <v>#REF!</v>
      </c>
      <c r="I69" s="37" t="str">
        <f t="shared" si="34"/>
        <v>#REF!</v>
      </c>
      <c r="J69" s="38" t="str">
        <f t="shared" si="34"/>
        <v>#REF!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1" t="s">
        <v>39</v>
      </c>
      <c r="B70" s="37" t="str">
        <f t="shared" ref="B70:J70" si="35">+#REF!</f>
        <v>#REF!</v>
      </c>
      <c r="C70" s="37" t="str">
        <f t="shared" si="35"/>
        <v>#REF!</v>
      </c>
      <c r="D70" s="37" t="str">
        <f t="shared" si="35"/>
        <v>#REF!</v>
      </c>
      <c r="E70" s="37" t="str">
        <f t="shared" si="35"/>
        <v>#REF!</v>
      </c>
      <c r="F70" s="37" t="str">
        <f t="shared" si="35"/>
        <v>#REF!</v>
      </c>
      <c r="G70" s="37" t="str">
        <f t="shared" si="35"/>
        <v>#REF!</v>
      </c>
      <c r="H70" s="37" t="str">
        <f t="shared" si="35"/>
        <v>#REF!</v>
      </c>
      <c r="I70" s="37" t="str">
        <f t="shared" si="35"/>
        <v>#REF!</v>
      </c>
      <c r="J70" s="38" t="str">
        <f t="shared" si="35"/>
        <v>#REF!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1" t="s">
        <v>40</v>
      </c>
      <c r="B71" s="37" t="str">
        <f t="shared" ref="B71:J71" si="36">+#REF!</f>
        <v>#REF!</v>
      </c>
      <c r="C71" s="37" t="str">
        <f t="shared" si="36"/>
        <v>#REF!</v>
      </c>
      <c r="D71" s="37" t="str">
        <f t="shared" si="36"/>
        <v>#REF!</v>
      </c>
      <c r="E71" s="37" t="str">
        <f t="shared" si="36"/>
        <v>#REF!</v>
      </c>
      <c r="F71" s="37" t="str">
        <f t="shared" si="36"/>
        <v>#REF!</v>
      </c>
      <c r="G71" s="37" t="str">
        <f t="shared" si="36"/>
        <v>#REF!</v>
      </c>
      <c r="H71" s="37" t="str">
        <f t="shared" si="36"/>
        <v>#REF!</v>
      </c>
      <c r="I71" s="37" t="str">
        <f t="shared" si="36"/>
        <v>#REF!</v>
      </c>
      <c r="J71" s="38" t="str">
        <f t="shared" si="36"/>
        <v>#REF!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11" t="s">
        <v>41</v>
      </c>
      <c r="B72" s="37" t="str">
        <f t="shared" ref="B72:J72" si="37">+#REF!</f>
        <v>#REF!</v>
      </c>
      <c r="C72" s="37" t="str">
        <f t="shared" si="37"/>
        <v>#REF!</v>
      </c>
      <c r="D72" s="37" t="str">
        <f t="shared" si="37"/>
        <v>#REF!</v>
      </c>
      <c r="E72" s="37" t="str">
        <f t="shared" si="37"/>
        <v>#REF!</v>
      </c>
      <c r="F72" s="37" t="str">
        <f t="shared" si="37"/>
        <v>#REF!</v>
      </c>
      <c r="G72" s="37" t="str">
        <f t="shared" si="37"/>
        <v>#REF!</v>
      </c>
      <c r="H72" s="37" t="str">
        <f t="shared" si="37"/>
        <v>#REF!</v>
      </c>
      <c r="I72" s="37" t="str">
        <f t="shared" si="37"/>
        <v>#REF!</v>
      </c>
      <c r="J72" s="38" t="str">
        <f t="shared" si="37"/>
        <v>#REF!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11" t="s">
        <v>42</v>
      </c>
      <c r="B73" s="37" t="str">
        <f t="shared" ref="B73:J73" si="38">+#REF!</f>
        <v>#REF!</v>
      </c>
      <c r="C73" s="37" t="str">
        <f t="shared" si="38"/>
        <v>#REF!</v>
      </c>
      <c r="D73" s="37" t="str">
        <f t="shared" si="38"/>
        <v>#REF!</v>
      </c>
      <c r="E73" s="37" t="str">
        <f t="shared" si="38"/>
        <v>#REF!</v>
      </c>
      <c r="F73" s="37" t="str">
        <f t="shared" si="38"/>
        <v>#REF!</v>
      </c>
      <c r="G73" s="37" t="str">
        <f t="shared" si="38"/>
        <v>#REF!</v>
      </c>
      <c r="H73" s="37" t="str">
        <f t="shared" si="38"/>
        <v>#REF!</v>
      </c>
      <c r="I73" s="37" t="str">
        <f t="shared" si="38"/>
        <v>#REF!</v>
      </c>
      <c r="J73" s="38" t="str">
        <f t="shared" si="38"/>
        <v>#REF!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11"/>
      <c r="B74" s="12"/>
      <c r="C74" s="12"/>
      <c r="D74" s="12"/>
      <c r="E74" s="12"/>
      <c r="F74" s="12"/>
      <c r="G74" s="12"/>
      <c r="H74" s="12"/>
      <c r="I74" s="12"/>
      <c r="J74" s="1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11"/>
      <c r="B75" s="12"/>
      <c r="C75" s="12"/>
      <c r="D75" s="12"/>
      <c r="E75" s="12"/>
      <c r="F75" s="12"/>
      <c r="G75" s="12"/>
      <c r="H75" s="12"/>
      <c r="I75" s="12"/>
      <c r="J75" s="19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13" t="s">
        <v>11</v>
      </c>
      <c r="B76" s="14" t="str">
        <f t="shared" ref="B76:J76" si="39">SUM(B69:B75)</f>
        <v>#REF!</v>
      </c>
      <c r="C76" s="14" t="str">
        <f t="shared" si="39"/>
        <v>#REF!</v>
      </c>
      <c r="D76" s="14" t="str">
        <f t="shared" si="39"/>
        <v>#REF!</v>
      </c>
      <c r="E76" s="14" t="str">
        <f t="shared" si="39"/>
        <v>#REF!</v>
      </c>
      <c r="F76" s="14" t="str">
        <f t="shared" si="39"/>
        <v>#REF!</v>
      </c>
      <c r="G76" s="14" t="str">
        <f t="shared" si="39"/>
        <v>#REF!</v>
      </c>
      <c r="H76" s="14" t="str">
        <f t="shared" si="39"/>
        <v>#REF!</v>
      </c>
      <c r="I76" s="14" t="str">
        <f t="shared" si="39"/>
        <v>#REF!</v>
      </c>
      <c r="J76" s="14" t="str">
        <f t="shared" si="39"/>
        <v>#REF!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15" t="s">
        <v>12</v>
      </c>
      <c r="B77" s="16" t="str">
        <f>+SUM(B76:I76)</f>
        <v>#REF!</v>
      </c>
      <c r="C77" s="5"/>
      <c r="D77" s="5"/>
      <c r="E77" s="5"/>
      <c r="F77" s="5"/>
      <c r="G77" s="5"/>
      <c r="H77" s="5"/>
      <c r="I77" s="5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9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15" t="s">
        <v>43</v>
      </c>
      <c r="B79" s="40" t="str">
        <f>+SUM(B88:I88)</f>
        <v>#REF!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11"/>
      <c r="B80" s="19"/>
      <c r="C80" s="19"/>
      <c r="D80" s="19"/>
      <c r="E80" s="19"/>
      <c r="F80" s="19"/>
      <c r="G80" s="19"/>
      <c r="H80" s="19"/>
      <c r="I80" s="19"/>
      <c r="J80" s="19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1" t="str">
        <f t="shared" ref="A81:A85" si="41">+A69</f>
        <v>Nuove costruzione di fabbricati per la prima lavorazione, trasformazione e commercializzazione dei prodotti agricoli allegato I</v>
      </c>
      <c r="B81" s="29" t="str">
        <f t="shared" ref="B81:J81" si="40">+B69/(SUM($B$76:$J$76))*100*B93</f>
        <v>#REF!</v>
      </c>
      <c r="C81" s="29" t="str">
        <f t="shared" si="40"/>
        <v>#REF!</v>
      </c>
      <c r="D81" s="29" t="str">
        <f t="shared" si="40"/>
        <v>#REF!</v>
      </c>
      <c r="E81" s="29" t="str">
        <f t="shared" si="40"/>
        <v>#REF!</v>
      </c>
      <c r="F81" s="29" t="str">
        <f t="shared" si="40"/>
        <v>#REF!</v>
      </c>
      <c r="G81" s="29" t="str">
        <f t="shared" si="40"/>
        <v>#REF!</v>
      </c>
      <c r="H81" s="29" t="str">
        <f t="shared" si="40"/>
        <v>#REF!</v>
      </c>
      <c r="I81" s="29" t="str">
        <f t="shared" si="40"/>
        <v>#REF!</v>
      </c>
      <c r="J81" s="29" t="str">
        <f t="shared" si="40"/>
        <v>#REF!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11" t="str">
        <f t="shared" si="41"/>
        <v>acquisizione e/o ristrutturazione, straordinaria manutenzione e ampliamento di beni immobili esistenti per la lavorazione, trasformazione e commercializzazione</v>
      </c>
      <c r="B82" s="29" t="str">
        <f t="shared" ref="B82:J82" si="42">+B70/(SUM($B$76:$J$76))*100*B94</f>
        <v>#REF!</v>
      </c>
      <c r="C82" s="29" t="str">
        <f t="shared" si="42"/>
        <v>#REF!</v>
      </c>
      <c r="D82" s="29" t="str">
        <f t="shared" si="42"/>
        <v>#REF!</v>
      </c>
      <c r="E82" s="29" t="str">
        <f t="shared" si="42"/>
        <v>#REF!</v>
      </c>
      <c r="F82" s="29" t="str">
        <f t="shared" si="42"/>
        <v>#REF!</v>
      </c>
      <c r="G82" s="29" t="str">
        <f t="shared" si="42"/>
        <v>#REF!</v>
      </c>
      <c r="H82" s="29" t="str">
        <f t="shared" si="42"/>
        <v>#REF!</v>
      </c>
      <c r="I82" s="29" t="str">
        <f t="shared" si="42"/>
        <v>#REF!</v>
      </c>
      <c r="J82" s="29" t="str">
        <f t="shared" si="42"/>
        <v>#REF!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11" t="str">
        <f t="shared" si="41"/>
        <v>acquisto di nuovi impianti tecnologici, macchinari e attrezzature</v>
      </c>
      <c r="B83" s="29" t="str">
        <f t="shared" ref="B83:J83" si="43">+B71/(SUM($B$76:$J$76))*100*B95</f>
        <v>#REF!</v>
      </c>
      <c r="C83" s="29" t="str">
        <f t="shared" si="43"/>
        <v>#REF!</v>
      </c>
      <c r="D83" s="29" t="str">
        <f t="shared" si="43"/>
        <v>#REF!</v>
      </c>
      <c r="E83" s="29" t="str">
        <f t="shared" si="43"/>
        <v>#REF!</v>
      </c>
      <c r="F83" s="29" t="str">
        <f t="shared" si="43"/>
        <v>#REF!</v>
      </c>
      <c r="G83" s="29" t="str">
        <f t="shared" si="43"/>
        <v>#REF!</v>
      </c>
      <c r="H83" s="29" t="str">
        <f t="shared" si="43"/>
        <v>#REF!</v>
      </c>
      <c r="I83" s="29" t="str">
        <f t="shared" si="43"/>
        <v>#REF!</v>
      </c>
      <c r="J83" s="29" t="str">
        <f t="shared" si="43"/>
        <v>#REF!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11" t="str">
        <f t="shared" si="41"/>
        <v>- acquisto di programmi informatici  brevetti, licenze, diritti d’autore e marchi commerciali, e-commerce.</v>
      </c>
      <c r="B84" s="29" t="str">
        <f t="shared" ref="B84:J84" si="44">+B72/(SUM($B$76:$J$76))*100*B96</f>
        <v>#REF!</v>
      </c>
      <c r="C84" s="29" t="str">
        <f t="shared" si="44"/>
        <v>#REF!</v>
      </c>
      <c r="D84" s="29" t="str">
        <f t="shared" si="44"/>
        <v>#REF!</v>
      </c>
      <c r="E84" s="29" t="str">
        <f t="shared" si="44"/>
        <v>#REF!</v>
      </c>
      <c r="F84" s="29" t="str">
        <f t="shared" si="44"/>
        <v>#REF!</v>
      </c>
      <c r="G84" s="29" t="str">
        <f t="shared" si="44"/>
        <v>#REF!</v>
      </c>
      <c r="H84" s="29" t="str">
        <f t="shared" si="44"/>
        <v>#REF!</v>
      </c>
      <c r="I84" s="29" t="str">
        <f t="shared" si="44"/>
        <v>#REF!</v>
      </c>
      <c r="J84" s="29" t="str">
        <f t="shared" si="44"/>
        <v>#REF!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11" t="str">
        <f t="shared" si="41"/>
        <v>Investimenti strutturali aziendali per il miglioramento dell’efficienza energetica e/o la sostituzione di combustibili fossili mediante la produzione dell’energia a partire da fonti rinnovabili</v>
      </c>
      <c r="B85" s="29" t="str">
        <f t="shared" ref="B85:J85" si="45">+B73/(SUM($B$76:$J$76))*100*B97</f>
        <v>#REF!</v>
      </c>
      <c r="C85" s="29" t="str">
        <f t="shared" si="45"/>
        <v>#REF!</v>
      </c>
      <c r="D85" s="29" t="str">
        <f t="shared" si="45"/>
        <v>#REF!</v>
      </c>
      <c r="E85" s="29" t="str">
        <f t="shared" si="45"/>
        <v>#REF!</v>
      </c>
      <c r="F85" s="29" t="str">
        <f t="shared" si="45"/>
        <v>#REF!</v>
      </c>
      <c r="G85" s="29" t="str">
        <f t="shared" si="45"/>
        <v>#REF!</v>
      </c>
      <c r="H85" s="29" t="str">
        <f t="shared" si="45"/>
        <v>#REF!</v>
      </c>
      <c r="I85" s="29" t="str">
        <f t="shared" si="45"/>
        <v>#REF!</v>
      </c>
      <c r="J85" s="29" t="str">
        <f t="shared" si="45"/>
        <v>#REF!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11"/>
      <c r="B86" s="29"/>
      <c r="C86" s="29"/>
      <c r="D86" s="29"/>
      <c r="E86" s="29"/>
      <c r="F86" s="29"/>
      <c r="G86" s="29"/>
      <c r="H86" s="29"/>
      <c r="I86" s="29"/>
      <c r="J86" s="29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11"/>
      <c r="B87" s="29"/>
      <c r="C87" s="29"/>
      <c r="D87" s="29"/>
      <c r="E87" s="29"/>
      <c r="F87" s="29"/>
      <c r="G87" s="29"/>
      <c r="H87" s="29"/>
      <c r="I87" s="29"/>
      <c r="J87" s="29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15" t="s">
        <v>14</v>
      </c>
      <c r="B88" s="21" t="str">
        <f t="shared" ref="B88:J88" si="46">+SUM(B81:B85)*15%</f>
        <v>#REF!</v>
      </c>
      <c r="C88" s="21" t="str">
        <f t="shared" si="46"/>
        <v>#REF!</v>
      </c>
      <c r="D88" s="21" t="str">
        <f t="shared" si="46"/>
        <v>#REF!</v>
      </c>
      <c r="E88" s="21" t="str">
        <f t="shared" si="46"/>
        <v>#REF!</v>
      </c>
      <c r="F88" s="21" t="str">
        <f t="shared" si="46"/>
        <v>#REF!</v>
      </c>
      <c r="G88" s="21" t="str">
        <f t="shared" si="46"/>
        <v>#REF!</v>
      </c>
      <c r="H88" s="21" t="str">
        <f t="shared" si="46"/>
        <v>#REF!</v>
      </c>
      <c r="I88" s="21" t="str">
        <f t="shared" si="46"/>
        <v>#REF!</v>
      </c>
      <c r="J88" s="21" t="str">
        <f t="shared" si="46"/>
        <v>#REF!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11"/>
      <c r="B89" s="19"/>
      <c r="C89" s="19"/>
      <c r="D89" s="19"/>
      <c r="E89" s="19"/>
      <c r="F89" s="19"/>
      <c r="G89" s="19"/>
      <c r="H89" s="19"/>
      <c r="I89" s="19"/>
      <c r="J89" s="19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1" t="s">
        <v>44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8" t="s">
        <v>18</v>
      </c>
      <c r="B91" s="8" t="s">
        <v>19</v>
      </c>
      <c r="C91" s="8" t="s">
        <v>20</v>
      </c>
      <c r="D91" s="8" t="s">
        <v>21</v>
      </c>
      <c r="E91" s="8" t="s">
        <v>22</v>
      </c>
      <c r="F91" s="8" t="s">
        <v>23</v>
      </c>
      <c r="G91" s="8" t="s">
        <v>24</v>
      </c>
      <c r="H91" s="8" t="s">
        <v>25</v>
      </c>
      <c r="I91" s="8" t="s">
        <v>26</v>
      </c>
      <c r="J91" s="9" t="s">
        <v>27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11"/>
      <c r="B92" s="19"/>
      <c r="C92" s="19"/>
      <c r="D92" s="19"/>
      <c r="E92" s="19"/>
      <c r="F92" s="19"/>
      <c r="G92" s="19"/>
      <c r="H92" s="19"/>
      <c r="I92" s="19"/>
      <c r="J92" s="1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11" t="s">
        <v>38</v>
      </c>
      <c r="B93" s="38">
        <v>0.3333333333333333</v>
      </c>
      <c r="C93" s="38">
        <v>0.3333333333333333</v>
      </c>
      <c r="D93" s="38">
        <v>0.3333333333333333</v>
      </c>
      <c r="E93" s="38">
        <v>0.6666666666666666</v>
      </c>
      <c r="F93" s="38">
        <v>0.6666666666666666</v>
      </c>
      <c r="G93" s="38">
        <v>0.6666666666666666</v>
      </c>
      <c r="H93" s="38">
        <v>0.6666666666666666</v>
      </c>
      <c r="I93" s="38">
        <v>0.6666666666666666</v>
      </c>
      <c r="J93" s="38">
        <v>0.0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11" t="s">
        <v>39</v>
      </c>
      <c r="B94" s="38">
        <v>0.6666666666666666</v>
      </c>
      <c r="C94" s="38">
        <v>0.6666666666666666</v>
      </c>
      <c r="D94" s="38">
        <v>0.6666666666666666</v>
      </c>
      <c r="E94" s="38">
        <v>1.0</v>
      </c>
      <c r="F94" s="38">
        <v>1.0</v>
      </c>
      <c r="G94" s="38">
        <v>1.0</v>
      </c>
      <c r="H94" s="38">
        <v>0.6666666666666666</v>
      </c>
      <c r="I94" s="38">
        <v>1.0</v>
      </c>
      <c r="J94" s="38">
        <v>0.0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11" t="s">
        <v>40</v>
      </c>
      <c r="B95" s="38">
        <v>0.6666666666666666</v>
      </c>
      <c r="C95" s="38">
        <v>0.6666666666666666</v>
      </c>
      <c r="D95" s="38">
        <v>1.0</v>
      </c>
      <c r="E95" s="38">
        <v>1.0</v>
      </c>
      <c r="F95" s="38">
        <v>1.0</v>
      </c>
      <c r="G95" s="38">
        <v>1.0</v>
      </c>
      <c r="H95" s="38">
        <v>1.0</v>
      </c>
      <c r="I95" s="38">
        <v>0.6666666666666666</v>
      </c>
      <c r="J95" s="38">
        <v>0.0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11" t="s">
        <v>41</v>
      </c>
      <c r="B96" s="38">
        <v>0.6666666666666666</v>
      </c>
      <c r="C96" s="38">
        <v>0.6666666666666666</v>
      </c>
      <c r="D96" s="38">
        <v>0.6666666666666666</v>
      </c>
      <c r="E96" s="38">
        <v>1.0</v>
      </c>
      <c r="F96" s="38">
        <v>1.0</v>
      </c>
      <c r="G96" s="38">
        <v>1.0</v>
      </c>
      <c r="H96" s="38">
        <v>1.0</v>
      </c>
      <c r="I96" s="38">
        <v>1.0</v>
      </c>
      <c r="J96" s="38">
        <v>0.0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11" t="s">
        <v>42</v>
      </c>
      <c r="B97" s="38">
        <v>0.6666666666666666</v>
      </c>
      <c r="C97" s="38">
        <v>0.6666666666666666</v>
      </c>
      <c r="D97" s="38">
        <v>1.0</v>
      </c>
      <c r="E97" s="38">
        <v>1.0</v>
      </c>
      <c r="F97" s="38">
        <v>1.0</v>
      </c>
      <c r="G97" s="38">
        <v>1.0</v>
      </c>
      <c r="H97" s="38">
        <v>1.0</v>
      </c>
      <c r="I97" s="38">
        <v>1.0</v>
      </c>
      <c r="J97" s="38">
        <v>0.0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6"/>
      <c r="B99" s="41">
        <v>611.0</v>
      </c>
      <c r="C99" s="41">
        <v>411.0</v>
      </c>
      <c r="D99" s="41">
        <v>421.0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6" t="s">
        <v>45</v>
      </c>
      <c r="B101" s="10">
        <f>10-('EURI 6.1.1-matrice+tab punti'!$D$26*0.1)</f>
        <v>10</v>
      </c>
      <c r="C101" s="42" t="str">
        <f>10-(#REF!*0.1)</f>
        <v>#REF!</v>
      </c>
      <c r="D101" s="4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6"/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6" t="s">
        <v>46</v>
      </c>
      <c r="B103" s="10" t="str">
        <f>+IF(#REF!/file_nascosto!$B$13*100&lt;=10,0,IF(AND(#REF!/file_nascosto!$B$13*100&gt;10,#REF!/file_nascosto!$B$13*100&lt;=20),2,4))</f>
        <v>#REF!</v>
      </c>
      <c r="C103" s="10" t="str">
        <f>+IF(#REF!/file_nascosto!$B$39*100&lt;10,0,IF(AND(#REF!/file_nascosto!$B$39*100&gt;=10,#REF!/file_nascosto!$B$39*100&lt;20),2,4))</f>
        <v>#REF!</v>
      </c>
      <c r="D103" s="10" t="str">
        <f>+IF(#REF!/file_nascosto!$B$77*100&lt;10,0,IF(AND(#REF!/file_nascosto!$B$77*100&gt;=10,#REF!/file_nascosto!$B$77*100&lt;20),2,4))</f>
        <v>#REF!</v>
      </c>
      <c r="E103" s="44"/>
      <c r="F103" s="44"/>
      <c r="G103" s="44"/>
      <c r="H103" s="44"/>
      <c r="I103" s="44"/>
      <c r="J103" s="44"/>
      <c r="K103" s="44"/>
      <c r="L103" s="44"/>
      <c r="M103" s="45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6" t="s">
        <v>47</v>
      </c>
      <c r="B104" s="10" t="str">
        <f>+IF(#REF!/file_nascosto!$B$13*100&lt;=10,0,IF(AND(#REF!/file_nascosto!$B$13*100&gt;10,#REF!/file_nascosto!$B$13*100&lt;=20),2,4))</f>
        <v>#REF!</v>
      </c>
      <c r="C104" s="10" t="str">
        <f>+IF(#REF!/file_nascosto!$B$39*100&lt;10,0,IF(AND(#REF!/file_nascosto!$B$39*100&gt;=10,#REF!/file_nascosto!$B$39*100&lt;20),2,4))</f>
        <v>#REF!</v>
      </c>
      <c r="D104" s="10" t="str">
        <f>+IF(#REF!/file_nascosto!$B$77*100&lt;10,0,IF(AND(#REF!/file_nascosto!$B$77*100&gt;=10,#REF!/file_nascosto!$B$77*100&lt;20),2,4))</f>
        <v>#REF!</v>
      </c>
      <c r="E104" s="44"/>
      <c r="F104" s="44"/>
      <c r="G104" s="44"/>
      <c r="H104" s="44"/>
      <c r="I104" s="44"/>
      <c r="J104" s="44"/>
      <c r="K104" s="44"/>
      <c r="L104" s="4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6" t="s">
        <v>48</v>
      </c>
      <c r="B105" s="10" t="str">
        <f>+IF('EURI 6.1.1-matrice+tab punti'!D34/file_nascosto!$B$13*100&lt;5,0,IF(AND('EURI 6.1.1-matrice+tab punti'!D34/file_nascosto!$B$13*100&gt;=5,'EURI 6.1.1-matrice+tab punti'!D34/file_nascosto!$B$13*100&lt;=10),4,6))</f>
        <v>#DIV/0!</v>
      </c>
      <c r="C105" s="10" t="str">
        <f>+IF(#REF!/file_nascosto!$B$39*100&lt;10,0,IF(AND(#REF!/file_nascosto!$B$39*100&gt;=10,#REF!/file_nascosto!$B$39*100&lt;20),4,6))</f>
        <v>#REF!</v>
      </c>
      <c r="D105" s="10" t="str">
        <f>+IF(#REF!/file_nascosto!$B$77*100&lt;10,0,IF(AND(#REF!/file_nascosto!$B$77*100&gt;=10,#REF!/file_nascosto!$B$77*100&lt;20),4,6))</f>
        <v>#REF!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6" t="s">
        <v>49</v>
      </c>
      <c r="B106" s="10" t="str">
        <f>+IF('EURI 6.1.1-matrice+tab punti'!D37/file_nascosto!$B$13*100&lt;=5,0,IF(AND('EURI 6.1.1-matrice+tab punti'!D37/file_nascosto!$B$13*100&gt;5,'EURI 6.1.1-matrice+tab punti'!D37/file_nascosto!$B$13*100&lt;=10),4,6))</f>
        <v>#DIV/0!</v>
      </c>
      <c r="C106" s="10" t="str">
        <f>+IF(#REF!/file_nascosto!$B$39*100&lt;10,0,IF(AND(#REF!/file_nascosto!$B$39*100&gt;=10,#REF!/file_nascosto!$B$39*100&lt;20),4,6))</f>
        <v>#REF!</v>
      </c>
      <c r="D106" s="10" t="str">
        <f>+IF(#REF!/file_nascosto!$B$77*100&lt;10,0,IF(AND(#REF!/file_nascosto!$B$77*100&gt;=10,#REF!/file_nascosto!$B$77*100&lt;20),4,6))</f>
        <v>#REF!</v>
      </c>
      <c r="E106" s="3"/>
      <c r="F106" s="4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6" t="s">
        <v>50</v>
      </c>
      <c r="B107" s="47">
        <f>IF('EURI 6.1.1-matrice+tab punti'!D51/1859&lt;3,'EURI 6.1.1-matrice+tab punti'!D51/1859,3)</f>
        <v>0</v>
      </c>
      <c r="C107" s="3" t="str">
        <f>+#REF!/1859</f>
        <v>#REF!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6" t="s">
        <v>51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6"/>
      <c r="B153" s="3" t="s">
        <v>17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6" t="s">
        <v>37</v>
      </c>
      <c r="B154" s="3" t="s">
        <v>19</v>
      </c>
      <c r="C154" s="3" t="s">
        <v>20</v>
      </c>
      <c r="D154" s="3" t="s">
        <v>21</v>
      </c>
      <c r="E154" s="3" t="s">
        <v>22</v>
      </c>
      <c r="F154" s="3" t="s">
        <v>23</v>
      </c>
      <c r="G154" s="3" t="s">
        <v>24</v>
      </c>
      <c r="H154" s="3" t="s">
        <v>25</v>
      </c>
      <c r="I154" s="3" t="s">
        <v>26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6" t="s">
        <v>38</v>
      </c>
      <c r="B156" s="3">
        <v>0.3333333333333333</v>
      </c>
      <c r="C156" s="3">
        <v>0.3333333333333333</v>
      </c>
      <c r="D156" s="3">
        <v>0.3333333333333333</v>
      </c>
      <c r="E156" s="3">
        <v>0.6666666666666666</v>
      </c>
      <c r="F156" s="3">
        <v>0.6666666666666666</v>
      </c>
      <c r="G156" s="3">
        <v>0.6666666666666666</v>
      </c>
      <c r="H156" s="3">
        <v>0.6666666666666666</v>
      </c>
      <c r="I156" s="3">
        <v>0.6666666666666666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6" t="s">
        <v>39</v>
      </c>
      <c r="B157" s="3">
        <v>0.6666666666666666</v>
      </c>
      <c r="C157" s="3">
        <v>0.6666666666666666</v>
      </c>
      <c r="D157" s="3">
        <v>0.6666666666666666</v>
      </c>
      <c r="E157" s="3">
        <v>1.0</v>
      </c>
      <c r="F157" s="3">
        <v>1.0</v>
      </c>
      <c r="G157" s="3">
        <v>1.0</v>
      </c>
      <c r="H157" s="3">
        <v>0.6666666666666666</v>
      </c>
      <c r="I157" s="3">
        <v>1.0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6" t="s">
        <v>40</v>
      </c>
      <c r="B158" s="3">
        <v>0.6666666666666666</v>
      </c>
      <c r="C158" s="3">
        <v>0.6666666666666666</v>
      </c>
      <c r="D158" s="3">
        <v>1.0</v>
      </c>
      <c r="E158" s="3">
        <v>1.0</v>
      </c>
      <c r="F158" s="3">
        <v>1.0</v>
      </c>
      <c r="G158" s="3">
        <v>1.0</v>
      </c>
      <c r="H158" s="3">
        <v>1.0</v>
      </c>
      <c r="I158" s="3">
        <v>0.6666666666666666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6" t="s">
        <v>41</v>
      </c>
      <c r="B159" s="3">
        <v>0.6666666666666666</v>
      </c>
      <c r="C159" s="3">
        <v>0.6666666666666666</v>
      </c>
      <c r="D159" s="3">
        <v>0.6666666666666666</v>
      </c>
      <c r="E159" s="3">
        <v>1.0</v>
      </c>
      <c r="F159" s="3">
        <v>1.0</v>
      </c>
      <c r="G159" s="3">
        <v>1.0</v>
      </c>
      <c r="H159" s="3">
        <v>1.0</v>
      </c>
      <c r="I159" s="3">
        <v>1.0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6" t="s">
        <v>42</v>
      </c>
      <c r="B160" s="3">
        <v>0.6666666666666666</v>
      </c>
      <c r="C160" s="3">
        <v>0.6666666666666666</v>
      </c>
      <c r="D160" s="3">
        <v>1.0</v>
      </c>
      <c r="E160" s="3">
        <v>1.0</v>
      </c>
      <c r="F160" s="3">
        <v>1.0</v>
      </c>
      <c r="G160" s="3">
        <v>1.0</v>
      </c>
      <c r="H160" s="3">
        <v>1.0</v>
      </c>
      <c r="I160" s="3">
        <v>1.0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6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6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6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6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6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6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6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6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6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6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6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6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6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6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6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6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6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6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6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6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6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6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6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6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6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6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6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6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6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6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6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6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6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6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6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6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6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6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6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6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6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6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6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6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6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6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6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6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6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6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6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6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6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6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6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6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6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6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6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6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6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6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6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6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6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6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6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6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6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6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6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6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6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6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6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6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6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6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6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6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6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6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6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6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6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6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6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6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6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6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6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6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6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6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6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6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6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6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6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6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6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6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6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6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6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6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6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6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6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6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6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6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6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6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6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6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6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6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6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6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6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6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6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6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6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6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6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6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6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6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6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6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6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6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6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6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6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6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6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6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6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6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6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6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6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6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6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6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6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6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6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6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6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6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6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6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6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6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6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6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6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6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6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6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6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6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6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6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6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6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6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6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6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6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6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6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6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6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6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6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6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6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6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6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6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6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6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6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6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6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6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6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6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6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6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6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6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6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6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6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6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6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6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6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6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6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6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6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6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6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6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6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6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6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6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6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6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6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6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6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6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6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6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6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6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6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6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6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6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6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6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6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6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6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6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6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6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6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6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6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6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6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6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6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6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6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6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6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6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6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6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6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6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6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6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6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6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6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6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6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6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6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6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6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6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6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6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6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6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6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6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6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6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6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6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6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6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6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6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6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6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6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6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6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6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6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6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6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6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6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6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6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6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6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6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6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6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6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6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6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6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6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6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6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6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6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6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6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6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6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6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6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6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6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6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6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6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6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6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6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6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6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6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6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6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6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6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6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6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6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6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6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6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6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6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6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6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6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6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6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6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6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6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6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6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6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6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6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6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6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6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6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6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6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6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6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6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6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6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6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6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6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6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6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6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6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6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6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6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6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6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6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6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6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6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6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6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6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6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6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6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6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6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6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6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6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6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6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6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6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6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6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6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6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6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6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6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6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6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6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6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6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6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6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6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6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6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6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6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6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6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6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6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6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6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6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6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6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6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6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6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6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6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6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6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6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6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6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6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6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6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6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6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6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6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6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6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6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6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6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6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6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6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6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6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6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6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6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6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6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6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6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6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6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6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6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6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6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6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6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6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6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6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6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6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6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6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6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6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6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6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6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6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6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6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6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6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6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6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6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6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6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6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6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6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6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6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6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6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6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6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6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6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6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6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6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6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6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6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6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6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6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6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6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6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6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6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6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6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6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6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6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6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6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6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6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6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6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6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6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6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6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6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6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6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6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6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6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6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6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6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6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6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6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6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6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6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6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6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6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6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6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6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6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6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6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6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6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6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6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6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6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6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6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6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6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6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6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6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6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6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6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6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6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6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6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6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6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6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6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6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6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6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6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6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6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6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6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6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6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6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6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6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6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6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6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6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6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6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6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6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6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6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6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6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6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6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6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6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6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6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6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6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6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6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6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6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6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6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6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6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6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6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6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6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6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6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6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6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6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6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6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6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6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6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6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6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6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6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6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6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6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6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6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6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6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6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6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6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6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6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6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6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6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6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6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6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6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6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6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6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6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6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6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6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6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6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6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6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6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6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6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6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6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6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6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6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6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6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6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6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6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6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6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6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6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6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6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6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6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6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6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6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6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6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6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6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6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6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6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6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6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6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6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6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6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6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6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6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6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6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6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6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6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6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6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6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6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6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6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6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6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6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6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6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6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6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6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6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6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6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6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6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6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6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6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6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6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6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6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6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6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6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6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6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6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6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6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6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6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6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6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6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6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6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6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6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6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6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6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6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6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6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6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6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6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6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6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6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6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6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6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6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6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6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6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6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6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6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6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6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6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6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6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6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6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6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6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6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6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6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6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6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6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6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6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6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6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6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6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6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6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6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6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6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6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6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6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6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6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6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6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6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6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6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6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6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6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6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6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6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6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6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6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6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6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6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6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6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7">
    <mergeCell ref="A1:J1"/>
    <mergeCell ref="A2:J2"/>
    <mergeCell ref="B13:J13"/>
    <mergeCell ref="A14:J14"/>
    <mergeCell ref="B15:J15"/>
    <mergeCell ref="A27:J27"/>
    <mergeCell ref="A28:J28"/>
    <mergeCell ref="A78:J78"/>
    <mergeCell ref="B79:J79"/>
    <mergeCell ref="A90:J90"/>
    <mergeCell ref="B39:J39"/>
    <mergeCell ref="A40:J40"/>
    <mergeCell ref="B41:J41"/>
    <mergeCell ref="A53:J53"/>
    <mergeCell ref="A65:J65"/>
    <mergeCell ref="A66:J66"/>
    <mergeCell ref="B77:J7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3.14"/>
    <col customWidth="1" min="2" max="10" width="20.71"/>
    <col customWidth="1" min="11" max="11" width="17.71"/>
    <col customWidth="1" min="12" max="26" width="9.14"/>
  </cols>
  <sheetData>
    <row r="1" ht="20.25" customHeight="1">
      <c r="A1" s="48" t="s">
        <v>52</v>
      </c>
      <c r="B1" s="49"/>
      <c r="C1" s="5"/>
      <c r="D1" s="5"/>
      <c r="E1" s="5"/>
      <c r="F1" s="5"/>
      <c r="G1" s="6"/>
      <c r="H1" s="48" t="s">
        <v>53</v>
      </c>
      <c r="I1" s="49"/>
      <c r="J1" s="5"/>
      <c r="K1" s="6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ht="3.75" customHeight="1">
      <c r="A2" s="49"/>
      <c r="B2" s="5"/>
      <c r="C2" s="5"/>
      <c r="D2" s="5"/>
      <c r="E2" s="5"/>
      <c r="F2" s="5"/>
      <c r="G2" s="5"/>
      <c r="H2" s="5"/>
      <c r="I2" s="5"/>
      <c r="J2" s="5"/>
      <c r="K2" s="6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ht="14.25" customHeight="1">
      <c r="A3" s="51" t="s">
        <v>54</v>
      </c>
      <c r="B3" s="34"/>
      <c r="C3" s="34"/>
      <c r="D3" s="34"/>
      <c r="E3" s="34"/>
      <c r="F3" s="34"/>
      <c r="G3" s="34"/>
      <c r="H3" s="34"/>
      <c r="I3" s="34"/>
      <c r="J3" s="34"/>
      <c r="K3" s="52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ht="14.25" customHeight="1">
      <c r="A4" s="53"/>
      <c r="B4" s="2"/>
      <c r="C4" s="2"/>
      <c r="D4" s="2"/>
      <c r="E4" s="2"/>
      <c r="F4" s="2"/>
      <c r="G4" s="2"/>
      <c r="H4" s="2"/>
      <c r="I4" s="2"/>
      <c r="J4" s="2"/>
      <c r="K4" s="54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ht="19.5" customHeight="1">
      <c r="A5" s="55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ht="13.5" customHeight="1">
      <c r="A6" s="56" t="s">
        <v>37</v>
      </c>
      <c r="B6" s="57" t="s">
        <v>2</v>
      </c>
      <c r="C6" s="57" t="s">
        <v>3</v>
      </c>
      <c r="D6" s="57" t="s">
        <v>4</v>
      </c>
      <c r="E6" s="57" t="s">
        <v>5</v>
      </c>
      <c r="F6" s="57" t="s">
        <v>6</v>
      </c>
      <c r="G6" s="57" t="s">
        <v>7</v>
      </c>
      <c r="H6" s="57" t="s">
        <v>8</v>
      </c>
      <c r="I6" s="57" t="s">
        <v>9</v>
      </c>
      <c r="J6" s="57" t="s">
        <v>10</v>
      </c>
      <c r="K6" s="57" t="s">
        <v>55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72.0" customHeight="1">
      <c r="A7" s="59" t="s">
        <v>28</v>
      </c>
      <c r="B7" s="60">
        <v>0.0</v>
      </c>
      <c r="C7" s="61">
        <v>0.0</v>
      </c>
      <c r="D7" s="61">
        <v>0.0</v>
      </c>
      <c r="E7" s="61">
        <v>0.0</v>
      </c>
      <c r="F7" s="61">
        <v>0.0</v>
      </c>
      <c r="G7" s="61">
        <v>0.0</v>
      </c>
      <c r="H7" s="61">
        <v>0.0</v>
      </c>
      <c r="I7" s="61">
        <v>0.0</v>
      </c>
      <c r="J7" s="61">
        <v>0.0</v>
      </c>
      <c r="K7" s="62" t="s">
        <v>56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ht="72.0" customHeight="1">
      <c r="A8" s="59" t="s">
        <v>29</v>
      </c>
      <c r="B8" s="61">
        <v>0.0</v>
      </c>
      <c r="C8" s="61">
        <v>0.0</v>
      </c>
      <c r="D8" s="61">
        <v>0.0</v>
      </c>
      <c r="E8" s="61">
        <v>0.0</v>
      </c>
      <c r="F8" s="61">
        <v>0.0</v>
      </c>
      <c r="G8" s="61">
        <v>0.0</v>
      </c>
      <c r="H8" s="61">
        <v>0.0</v>
      </c>
      <c r="I8" s="61">
        <v>0.0</v>
      </c>
      <c r="J8" s="61">
        <v>0.0</v>
      </c>
      <c r="K8" s="63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72.0" customHeight="1">
      <c r="A9" s="59" t="s">
        <v>30</v>
      </c>
      <c r="B9" s="61">
        <v>0.0</v>
      </c>
      <c r="C9" s="60">
        <v>0.0</v>
      </c>
      <c r="D9" s="60">
        <v>0.0</v>
      </c>
      <c r="E9" s="61">
        <v>0.0</v>
      </c>
      <c r="F9" s="61">
        <v>0.0</v>
      </c>
      <c r="G9" s="61">
        <v>0.0</v>
      </c>
      <c r="H9" s="61">
        <v>0.0</v>
      </c>
      <c r="I9" s="61">
        <v>0.0</v>
      </c>
      <c r="J9" s="61">
        <v>0.0</v>
      </c>
      <c r="K9" s="63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ht="72.0" customHeight="1">
      <c r="A10" s="59" t="s">
        <v>31</v>
      </c>
      <c r="B10" s="60">
        <v>0.0</v>
      </c>
      <c r="C10" s="60">
        <v>0.0</v>
      </c>
      <c r="D10" s="61">
        <v>0.0</v>
      </c>
      <c r="E10" s="61">
        <v>0.0</v>
      </c>
      <c r="F10" s="61">
        <v>0.0</v>
      </c>
      <c r="G10" s="61">
        <v>0.0</v>
      </c>
      <c r="H10" s="61">
        <v>0.0</v>
      </c>
      <c r="I10" s="61">
        <v>0.0</v>
      </c>
      <c r="J10" s="61">
        <v>0.0</v>
      </c>
      <c r="K10" s="63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ht="72.0" customHeight="1">
      <c r="A11" s="59" t="s">
        <v>32</v>
      </c>
      <c r="B11" s="60">
        <v>0.0</v>
      </c>
      <c r="C11" s="61">
        <v>0.0</v>
      </c>
      <c r="D11" s="61">
        <v>0.0</v>
      </c>
      <c r="E11" s="61">
        <v>0.0</v>
      </c>
      <c r="F11" s="61">
        <v>0.0</v>
      </c>
      <c r="G11" s="61">
        <v>0.0</v>
      </c>
      <c r="H11" s="61"/>
      <c r="I11" s="61">
        <v>0.0</v>
      </c>
      <c r="J11" s="61">
        <v>0.0</v>
      </c>
      <c r="K11" s="63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ht="72.0" customHeight="1">
      <c r="A12" s="59" t="s">
        <v>57</v>
      </c>
      <c r="B12" s="61">
        <v>0.0</v>
      </c>
      <c r="C12" s="61">
        <v>0.0</v>
      </c>
      <c r="D12" s="61">
        <v>0.0</v>
      </c>
      <c r="E12" s="61">
        <v>0.0</v>
      </c>
      <c r="F12" s="61">
        <v>0.0</v>
      </c>
      <c r="G12" s="61">
        <v>0.0</v>
      </c>
      <c r="H12" s="61">
        <v>0.0</v>
      </c>
      <c r="I12" s="61">
        <v>0.0</v>
      </c>
      <c r="J12" s="61">
        <v>0.0</v>
      </c>
      <c r="K12" s="63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ht="72.0" customHeight="1">
      <c r="A13" s="59" t="s">
        <v>34</v>
      </c>
      <c r="B13" s="61">
        <v>0.0</v>
      </c>
      <c r="C13" s="61">
        <v>0.0</v>
      </c>
      <c r="D13" s="61">
        <v>0.0</v>
      </c>
      <c r="E13" s="61">
        <v>0.0</v>
      </c>
      <c r="F13" s="61">
        <v>0.0</v>
      </c>
      <c r="G13" s="61">
        <v>0.0</v>
      </c>
      <c r="H13" s="60">
        <v>0.0</v>
      </c>
      <c r="I13" s="61">
        <v>0.0</v>
      </c>
      <c r="J13" s="61">
        <v>0.0</v>
      </c>
      <c r="K13" s="6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ht="72.0" customHeight="1">
      <c r="A14" s="59" t="s">
        <v>35</v>
      </c>
      <c r="B14" s="61">
        <v>0.0</v>
      </c>
      <c r="C14" s="61">
        <v>0.0</v>
      </c>
      <c r="D14" s="61">
        <v>0.0</v>
      </c>
      <c r="E14" s="61">
        <v>0.0</v>
      </c>
      <c r="F14" s="61">
        <v>0.0</v>
      </c>
      <c r="G14" s="61">
        <v>0.0</v>
      </c>
      <c r="H14" s="61">
        <v>0.0</v>
      </c>
      <c r="I14" s="61">
        <v>0.0</v>
      </c>
      <c r="J14" s="61">
        <v>0.0</v>
      </c>
      <c r="K14" s="64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ht="42.75" customHeight="1">
      <c r="A15" s="65" t="s">
        <v>11</v>
      </c>
      <c r="B15" s="66">
        <f t="shared" ref="B15:J15" si="1">+SUM(B7:B14)</f>
        <v>0</v>
      </c>
      <c r="C15" s="66">
        <f t="shared" si="1"/>
        <v>0</v>
      </c>
      <c r="D15" s="66">
        <f t="shared" si="1"/>
        <v>0</v>
      </c>
      <c r="E15" s="66">
        <f t="shared" si="1"/>
        <v>0</v>
      </c>
      <c r="F15" s="66">
        <f t="shared" si="1"/>
        <v>0</v>
      </c>
      <c r="G15" s="66">
        <f t="shared" si="1"/>
        <v>0</v>
      </c>
      <c r="H15" s="66">
        <f t="shared" si="1"/>
        <v>0</v>
      </c>
      <c r="I15" s="66">
        <f t="shared" si="1"/>
        <v>0</v>
      </c>
      <c r="J15" s="66">
        <f t="shared" si="1"/>
        <v>0</v>
      </c>
      <c r="K15" s="67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13.5" customHeight="1">
      <c r="A16" s="68" t="s">
        <v>12</v>
      </c>
      <c r="B16" s="69">
        <f>+SUM(B15:J15)</f>
        <v>0</v>
      </c>
      <c r="C16" s="5"/>
      <c r="D16" s="5"/>
      <c r="E16" s="5"/>
      <c r="F16" s="5"/>
      <c r="G16" s="5"/>
      <c r="H16" s="5"/>
      <c r="I16" s="5"/>
      <c r="J16" s="6"/>
      <c r="K16" s="63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4.5" customHeight="1">
      <c r="A17" s="49"/>
      <c r="B17" s="5"/>
      <c r="C17" s="5"/>
      <c r="D17" s="5"/>
      <c r="E17" s="5"/>
      <c r="F17" s="5"/>
      <c r="G17" s="5"/>
      <c r="H17" s="5"/>
      <c r="I17" s="5"/>
      <c r="J17" s="6"/>
      <c r="K17" s="63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37.5" customHeight="1">
      <c r="A18" s="70" t="s">
        <v>58</v>
      </c>
      <c r="B18" s="71">
        <f>E26+D30+D32+E34+E37+D41+D47+D48+D50+D51+D58+D66+D67</f>
        <v>0</v>
      </c>
      <c r="C18" s="5"/>
      <c r="D18" s="5"/>
      <c r="E18" s="5"/>
      <c r="F18" s="5"/>
      <c r="G18" s="5"/>
      <c r="H18" s="5"/>
      <c r="I18" s="5"/>
      <c r="J18" s="6"/>
      <c r="K18" s="64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ht="13.5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13.5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ht="13.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42.75" customHeight="1">
      <c r="A22" s="73" t="s">
        <v>59</v>
      </c>
      <c r="B22" s="74" t="s">
        <v>60</v>
      </c>
      <c r="C22" s="52"/>
      <c r="D22" s="74" t="s">
        <v>61</v>
      </c>
      <c r="E22" s="52"/>
      <c r="F22" s="74" t="s">
        <v>55</v>
      </c>
      <c r="G22" s="52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3.5" customHeight="1">
      <c r="A23" s="64"/>
      <c r="B23" s="53"/>
      <c r="C23" s="54"/>
      <c r="D23" s="53"/>
      <c r="E23" s="54"/>
      <c r="F23" s="53"/>
      <c r="G23" s="54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26.25" customHeight="1">
      <c r="A24" s="75" t="s">
        <v>62</v>
      </c>
      <c r="B24" s="5"/>
      <c r="C24" s="5"/>
      <c r="D24" s="5"/>
      <c r="E24" s="5"/>
      <c r="F24" s="5"/>
      <c r="G24" s="6"/>
      <c r="H24" s="50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ht="27.0" customHeight="1">
      <c r="A25" s="77" t="s">
        <v>63</v>
      </c>
      <c r="B25" s="5"/>
      <c r="C25" s="5"/>
      <c r="D25" s="5"/>
      <c r="E25" s="5"/>
      <c r="F25" s="5"/>
      <c r="G25" s="6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ht="24.75" customHeight="1">
      <c r="A26" s="62" t="s">
        <v>64</v>
      </c>
      <c r="B26" s="79" t="s">
        <v>65</v>
      </c>
      <c r="C26" s="52"/>
      <c r="D26" s="80">
        <v>0.0</v>
      </c>
      <c r="E26" s="81">
        <f>IF(AND(file_nascosto!B101&lt;=8.2,file_nascosto!B101&gt;=6),file_nascosto!B101,0)</f>
        <v>0</v>
      </c>
      <c r="F26" s="82" t="s">
        <v>66</v>
      </c>
      <c r="G26" s="52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26.25" customHeight="1">
      <c r="A27" s="63"/>
      <c r="B27" s="83"/>
      <c r="C27" s="84"/>
      <c r="D27" s="63"/>
      <c r="E27" s="63"/>
      <c r="F27" s="83"/>
      <c r="G27" s="84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22.5" customHeight="1">
      <c r="A28" s="64"/>
      <c r="B28" s="53"/>
      <c r="C28" s="54"/>
      <c r="D28" s="64"/>
      <c r="E28" s="64"/>
      <c r="F28" s="53"/>
      <c r="G28" s="54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>
      <c r="A29" s="77" t="s">
        <v>67</v>
      </c>
      <c r="B29" s="5"/>
      <c r="C29" s="5"/>
      <c r="D29" s="5"/>
      <c r="E29" s="5"/>
      <c r="F29" s="5"/>
      <c r="G29" s="6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>
      <c r="A30" s="85" t="s">
        <v>68</v>
      </c>
      <c r="B30" s="86" t="s">
        <v>69</v>
      </c>
      <c r="C30" s="6"/>
      <c r="D30" s="87">
        <v>0.0</v>
      </c>
      <c r="E30" s="6"/>
      <c r="F30" s="88" t="s">
        <v>70</v>
      </c>
      <c r="G30" s="6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>
      <c r="A31" s="77" t="s">
        <v>71</v>
      </c>
      <c r="B31" s="5"/>
      <c r="C31" s="5"/>
      <c r="D31" s="5"/>
      <c r="E31" s="5"/>
      <c r="F31" s="5"/>
      <c r="G31" s="6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>
      <c r="A32" s="85" t="s">
        <v>72</v>
      </c>
      <c r="B32" s="88" t="s">
        <v>73</v>
      </c>
      <c r="C32" s="6"/>
      <c r="D32" s="87">
        <v>0.0</v>
      </c>
      <c r="E32" s="6"/>
      <c r="F32" s="88" t="s">
        <v>70</v>
      </c>
      <c r="G32" s="6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22.5" customHeight="1">
      <c r="A33" s="75" t="s">
        <v>74</v>
      </c>
      <c r="B33" s="5"/>
      <c r="C33" s="5"/>
      <c r="D33" s="5"/>
      <c r="E33" s="5"/>
      <c r="F33" s="5"/>
      <c r="G33" s="6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56.25" customHeight="1">
      <c r="A34" s="89" t="s">
        <v>75</v>
      </c>
      <c r="B34" s="86" t="s">
        <v>76</v>
      </c>
      <c r="C34" s="6"/>
      <c r="D34" s="90">
        <v>0.0</v>
      </c>
      <c r="E34" s="91">
        <f>IFERROR(file_nascosto!B105,0)</f>
        <v>0</v>
      </c>
      <c r="F34" s="92" t="s">
        <v>77</v>
      </c>
      <c r="G34" s="52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13.5" customHeight="1">
      <c r="A35" s="63"/>
      <c r="B35" s="79" t="s">
        <v>78</v>
      </c>
      <c r="C35" s="52"/>
      <c r="D35" s="63"/>
      <c r="E35" s="63"/>
      <c r="F35" s="83"/>
      <c r="G35" s="8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40.5" customHeight="1">
      <c r="A36" s="64"/>
      <c r="B36" s="53"/>
      <c r="C36" s="54"/>
      <c r="D36" s="64"/>
      <c r="E36" s="64"/>
      <c r="F36" s="83"/>
      <c r="G36" s="84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153.75" customHeight="1">
      <c r="A37" s="89" t="s">
        <v>79</v>
      </c>
      <c r="B37" s="86" t="s">
        <v>76</v>
      </c>
      <c r="C37" s="6"/>
      <c r="D37" s="90">
        <v>0.0</v>
      </c>
      <c r="E37" s="91">
        <f>IFERROR(file_nascosto!B106,0)</f>
        <v>0</v>
      </c>
      <c r="F37" s="83"/>
      <c r="G37" s="84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13.5" customHeight="1">
      <c r="A38" s="63"/>
      <c r="B38" s="79" t="s">
        <v>78</v>
      </c>
      <c r="C38" s="52"/>
      <c r="D38" s="63"/>
      <c r="E38" s="63"/>
      <c r="F38" s="83"/>
      <c r="G38" s="84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135.0" customHeight="1">
      <c r="A39" s="64"/>
      <c r="B39" s="53"/>
      <c r="C39" s="54"/>
      <c r="D39" s="64"/>
      <c r="E39" s="64"/>
      <c r="F39" s="53"/>
      <c r="G39" s="54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22.5" customHeight="1">
      <c r="A40" s="75" t="s">
        <v>80</v>
      </c>
      <c r="B40" s="5"/>
      <c r="C40" s="5"/>
      <c r="D40" s="5"/>
      <c r="E40" s="5"/>
      <c r="F40" s="5"/>
      <c r="G40" s="6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64.25" customHeight="1">
      <c r="A41" s="93" t="s">
        <v>81</v>
      </c>
      <c r="B41" s="56" t="s">
        <v>82</v>
      </c>
      <c r="C41" s="56" t="s">
        <v>83</v>
      </c>
      <c r="D41" s="94">
        <f>IFERROR(file_nascosto!B15,0)</f>
        <v>0</v>
      </c>
      <c r="E41" s="52"/>
      <c r="F41" s="95" t="s">
        <v>84</v>
      </c>
      <c r="G41" s="52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24.0" customHeight="1">
      <c r="A42" s="63"/>
      <c r="B42" s="96" t="s">
        <v>85</v>
      </c>
      <c r="C42" s="97">
        <v>0.0</v>
      </c>
      <c r="D42" s="83"/>
      <c r="E42" s="84"/>
      <c r="F42" s="83"/>
      <c r="G42" s="84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24.0" customHeight="1">
      <c r="A43" s="63"/>
      <c r="B43" s="96" t="s">
        <v>86</v>
      </c>
      <c r="C43" s="98">
        <v>0.333</v>
      </c>
      <c r="D43" s="83"/>
      <c r="E43" s="84"/>
      <c r="F43" s="83"/>
      <c r="G43" s="84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24.0" customHeight="1">
      <c r="A44" s="63"/>
      <c r="B44" s="96" t="s">
        <v>87</v>
      </c>
      <c r="C44" s="98">
        <v>0.667</v>
      </c>
      <c r="D44" s="83"/>
      <c r="E44" s="84"/>
      <c r="F44" s="83"/>
      <c r="G44" s="84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24.0" customHeight="1">
      <c r="A45" s="64"/>
      <c r="B45" s="96" t="s">
        <v>88</v>
      </c>
      <c r="C45" s="97">
        <v>1.0</v>
      </c>
      <c r="D45" s="53"/>
      <c r="E45" s="54"/>
      <c r="F45" s="53"/>
      <c r="G45" s="54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22.5" customHeight="1">
      <c r="A46" s="75" t="s">
        <v>89</v>
      </c>
      <c r="B46" s="5"/>
      <c r="C46" s="5"/>
      <c r="D46" s="5"/>
      <c r="E46" s="5"/>
      <c r="F46" s="5"/>
      <c r="G46" s="6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>
      <c r="A47" s="99" t="s">
        <v>90</v>
      </c>
      <c r="B47" s="86" t="s">
        <v>91</v>
      </c>
      <c r="C47" s="6"/>
      <c r="D47" s="100">
        <v>0.0</v>
      </c>
      <c r="E47" s="6"/>
      <c r="F47" s="49" t="s">
        <v>70</v>
      </c>
      <c r="G47" s="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>
      <c r="A48" s="64"/>
      <c r="B48" s="86" t="s">
        <v>92</v>
      </c>
      <c r="C48" s="6"/>
      <c r="D48" s="101">
        <v>0.0</v>
      </c>
      <c r="E48" s="6"/>
      <c r="F48" s="49" t="s">
        <v>70</v>
      </c>
      <c r="G48" s="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ht="22.5" customHeight="1">
      <c r="A49" s="102" t="s">
        <v>93</v>
      </c>
      <c r="B49" s="5"/>
      <c r="C49" s="5"/>
      <c r="D49" s="5"/>
      <c r="E49" s="5"/>
      <c r="F49" s="5"/>
      <c r="G49" s="6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>
      <c r="A50" s="85" t="s">
        <v>94</v>
      </c>
      <c r="B50" s="86" t="s">
        <v>95</v>
      </c>
      <c r="C50" s="6"/>
      <c r="D50" s="100">
        <v>0.0</v>
      </c>
      <c r="E50" s="6"/>
      <c r="F50" s="49" t="s">
        <v>70</v>
      </c>
      <c r="G50" s="6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33.75" customHeight="1">
      <c r="A51" s="62" t="s">
        <v>96</v>
      </c>
      <c r="B51" s="79" t="s">
        <v>97</v>
      </c>
      <c r="C51" s="52"/>
      <c r="D51" s="103">
        <v>0.0</v>
      </c>
      <c r="E51" s="52"/>
      <c r="F51" s="104" t="s">
        <v>70</v>
      </c>
      <c r="G51" s="52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12.75" customHeight="1">
      <c r="A52" s="63"/>
      <c r="B52" s="83"/>
      <c r="C52" s="84"/>
      <c r="D52" s="83"/>
      <c r="E52" s="84"/>
      <c r="F52" s="83"/>
      <c r="G52" s="84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13.5" customHeight="1">
      <c r="A53" s="63"/>
      <c r="B53" s="83"/>
      <c r="C53" s="84"/>
      <c r="D53" s="83"/>
      <c r="E53" s="84"/>
      <c r="F53" s="83"/>
      <c r="G53" s="84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25.5" customHeight="1">
      <c r="A54" s="63"/>
      <c r="B54" s="83"/>
      <c r="C54" s="84"/>
      <c r="D54" s="83"/>
      <c r="E54" s="84"/>
      <c r="F54" s="83"/>
      <c r="G54" s="84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14.25" customHeight="1">
      <c r="A55" s="63"/>
      <c r="B55" s="83"/>
      <c r="C55" s="84"/>
      <c r="D55" s="83"/>
      <c r="E55" s="84"/>
      <c r="F55" s="83"/>
      <c r="G55" s="84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12.75" customHeight="1">
      <c r="A56" s="64"/>
      <c r="B56" s="53"/>
      <c r="C56" s="54"/>
      <c r="D56" s="53"/>
      <c r="E56" s="54"/>
      <c r="F56" s="53"/>
      <c r="G56" s="54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22.5" customHeight="1">
      <c r="A57" s="75" t="s">
        <v>98</v>
      </c>
      <c r="B57" s="5"/>
      <c r="C57" s="5"/>
      <c r="D57" s="5"/>
      <c r="E57" s="5"/>
      <c r="F57" s="5"/>
      <c r="G57" s="6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33.75" customHeight="1">
      <c r="A58" s="62" t="s">
        <v>99</v>
      </c>
      <c r="B58" s="79" t="s">
        <v>100</v>
      </c>
      <c r="C58" s="52"/>
      <c r="D58" s="105">
        <v>0.0</v>
      </c>
      <c r="E58" s="52"/>
      <c r="F58" s="104" t="s">
        <v>70</v>
      </c>
      <c r="G58" s="52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12.75" customHeight="1">
      <c r="A59" s="63"/>
      <c r="B59" s="83"/>
      <c r="C59" s="84"/>
      <c r="D59" s="83"/>
      <c r="E59" s="84"/>
      <c r="F59" s="83"/>
      <c r="G59" s="84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3.5" customHeight="1">
      <c r="A60" s="63"/>
      <c r="B60" s="83"/>
      <c r="C60" s="84"/>
      <c r="D60" s="83"/>
      <c r="E60" s="84"/>
      <c r="F60" s="83"/>
      <c r="G60" s="84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25.5" customHeight="1">
      <c r="A61" s="63"/>
      <c r="B61" s="83"/>
      <c r="C61" s="84"/>
      <c r="D61" s="83"/>
      <c r="E61" s="84"/>
      <c r="F61" s="83"/>
      <c r="G61" s="84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14.25" customHeight="1">
      <c r="A62" s="63"/>
      <c r="B62" s="83"/>
      <c r="C62" s="84"/>
      <c r="D62" s="83"/>
      <c r="E62" s="84"/>
      <c r="F62" s="83"/>
      <c r="G62" s="84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12.75" customHeight="1">
      <c r="A63" s="63"/>
      <c r="B63" s="83"/>
      <c r="C63" s="84"/>
      <c r="D63" s="83"/>
      <c r="E63" s="84"/>
      <c r="F63" s="83"/>
      <c r="G63" s="84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13.5" customHeight="1">
      <c r="A64" s="64"/>
      <c r="B64" s="53"/>
      <c r="C64" s="54"/>
      <c r="D64" s="53"/>
      <c r="E64" s="54"/>
      <c r="F64" s="53"/>
      <c r="G64" s="54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22.5" customHeight="1">
      <c r="A65" s="75" t="s">
        <v>101</v>
      </c>
      <c r="B65" s="5"/>
      <c r="C65" s="5"/>
      <c r="D65" s="5"/>
      <c r="E65" s="5"/>
      <c r="F65" s="5"/>
      <c r="G65" s="6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>
      <c r="A66" s="99" t="s">
        <v>102</v>
      </c>
      <c r="B66" s="106" t="s">
        <v>103</v>
      </c>
      <c r="C66" s="6"/>
      <c r="D66" s="107">
        <v>0.0</v>
      </c>
      <c r="E66" s="6"/>
      <c r="F66" s="88" t="s">
        <v>70</v>
      </c>
      <c r="G66" s="6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>
      <c r="A67" s="64"/>
      <c r="B67" s="106" t="s">
        <v>104</v>
      </c>
      <c r="C67" s="6"/>
      <c r="D67" s="107">
        <v>0.0</v>
      </c>
      <c r="E67" s="6"/>
      <c r="F67" s="88" t="s">
        <v>70</v>
      </c>
      <c r="G67" s="6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>
      <c r="A68" s="108" t="s">
        <v>105</v>
      </c>
      <c r="B68" s="5"/>
      <c r="C68" s="5"/>
      <c r="D68" s="5"/>
      <c r="E68" s="5"/>
      <c r="F68" s="5"/>
      <c r="G68" s="6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13.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13.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14.2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13.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13.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13.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13.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13.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13.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13.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13.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13.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13.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13.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13.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13.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13.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13.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13.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13.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13.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13.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13.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13.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13.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13.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13.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13.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13.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13.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3.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13.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3.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3.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3.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3.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3.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3.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3.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3.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3.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3.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3.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3.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3.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3.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3.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3.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3.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3.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3.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3.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3.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3.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3.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3.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3.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3.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3.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3.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3.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3.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3.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3.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3.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3.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3.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3.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3.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3.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3.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3.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3.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3.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3.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3.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3.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3.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3.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3.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3.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3.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3.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3.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3.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3.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3.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3.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3.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3.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3.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3.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3.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3.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3.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3.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3.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3.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3.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3.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3.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3.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3.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3.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3.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3.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3.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3.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3.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3.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3.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3.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3.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3.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3.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3.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3.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3.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3.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3.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3.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3.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3.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3.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3.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3.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3.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3.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3.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3.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3.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3.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3.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3.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3.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3.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3.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3.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3.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3.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3.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3.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3.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3.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3.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3.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3.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3.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3.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3.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3.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3.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3.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3.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3.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3.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3.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3.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3.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3.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3.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3.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3.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3.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3.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3.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3.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3.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3.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3.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3.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3.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3.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3.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3.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3.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3.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3.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3.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3.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3.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3.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3.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3.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3.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3.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3.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3.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3.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3.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3.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3.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3.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3.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3.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3.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3.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3.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3.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3.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3.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3.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3.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3.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3.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3.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3.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3.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3.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3.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3.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3.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3.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3.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3.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3.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3.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3.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3.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3.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3.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3.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3.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3.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3.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3.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3.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3.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3.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3.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3.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3.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3.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3.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3.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3.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3.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3.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3.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3.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3.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3.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3.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3.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3.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3.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3.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3.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3.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3.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3.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3.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3.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3.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3.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3.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3.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3.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3.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3.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3.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3.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3.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3.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3.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3.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3.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3.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3.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3.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3.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3.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3.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3.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3.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3.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3.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3.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3.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3.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3.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3.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3.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3.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3.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3.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3.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3.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3.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3.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3.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3.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3.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3.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3.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3.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3.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3.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3.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3.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3.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3.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3.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3.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3.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3.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3.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3.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3.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3.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3.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3.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3.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3.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3.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3.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3.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3.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3.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3.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3.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3.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3.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3.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3.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3.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3.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3.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3.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3.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3.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3.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3.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3.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3.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3.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3.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3.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3.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3.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3.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3.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3.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3.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3.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3.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3.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3.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3.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3.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3.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3.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3.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3.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3.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3.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3.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3.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3.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3.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3.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3.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3.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3.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3.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3.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3.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3.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3.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3.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3.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3.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3.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3.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3.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3.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3.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3.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3.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3.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3.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3.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3.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3.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3.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3.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3.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3.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3.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3.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3.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3.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3.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3.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3.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3.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3.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3.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3.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3.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3.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3.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3.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3.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3.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3.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3.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3.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3.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3.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3.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3.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3.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3.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3.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3.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3.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3.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3.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3.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3.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3.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3.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3.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3.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3.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3.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3.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3.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3.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3.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3.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3.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3.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3.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3.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3.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3.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3.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3.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3.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3.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3.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3.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3.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3.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3.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3.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3.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3.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3.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3.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3.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3.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3.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3.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3.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3.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3.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3.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3.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3.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3.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3.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3.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3.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3.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3.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3.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3.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3.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3.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3.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3.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3.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3.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3.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3.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3.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3.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3.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3.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3.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3.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3.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3.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3.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3.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3.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3.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3.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3.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3.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3.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3.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3.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3.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3.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3.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3.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3.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3.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3.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3.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3.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3.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3.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3.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3.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3.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3.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3.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3.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3.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3.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3.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3.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3.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3.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3.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3.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3.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3.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3.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3.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3.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3.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3.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3.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3.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3.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3.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3.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3.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3.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3.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3.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3.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3.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3.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3.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3.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3.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3.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3.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3.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3.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3.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3.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3.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3.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3.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3.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3.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3.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3.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3.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3.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3.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3.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3.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3.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3.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3.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3.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3.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3.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3.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3.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3.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3.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3.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3.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3.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3.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3.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3.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3.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3.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3.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3.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3.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3.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3.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3.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3.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3.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3.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3.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3.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3.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3.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3.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3.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3.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3.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3.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3.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3.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3.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3.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3.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3.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3.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3.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3.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3.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3.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3.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3.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3.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3.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3.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3.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3.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3.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3.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3.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3.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3.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3.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3.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3.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3.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3.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3.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3.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3.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3.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3.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3.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3.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3.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3.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3.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3.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3.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3.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3.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3.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3.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3.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3.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3.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3.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3.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3.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3.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3.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3.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3.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3.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3.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3.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3.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3.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3.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3.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3.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3.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3.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3.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3.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3.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3.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3.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3.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3.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3.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3.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3.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3.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3.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3.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3.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3.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3.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3.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3.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3.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3.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3.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3.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3.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3.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3.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3.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3.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3.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3.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3.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3.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3.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3.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3.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3.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3.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3.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3.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3.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3.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3.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3.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3.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3.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3.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3.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3.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3.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3.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3.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3.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3.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3.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3.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3.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3.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3.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3.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3.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3.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3.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3.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3.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3.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3.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3.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3.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3.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3.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3.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3.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3.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3.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3.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3.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3.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3.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3.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3.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3.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3.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3.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3.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3.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3.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3.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3.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3.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3.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3.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3.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3.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3.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3.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3.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3.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3.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3.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3.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3.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3.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3.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3.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3.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3.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3.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3.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3.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3.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3.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3.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3.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3.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3.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3.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3.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3.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3.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3.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3.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3.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3.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3.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3.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3.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3.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3.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3.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3.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3.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3.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3.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3.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3.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3.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3.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3.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3.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3.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3.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3.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3.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3.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3.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3.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3.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3.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3.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3.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3.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3.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3.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3.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3.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3.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3.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3.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3.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3.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3.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3.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3.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3.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3.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3.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3.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3.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3.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3.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3.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3.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3.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3.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3.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3.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3.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3.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3.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3.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3.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3.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3.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3.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3.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3.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3.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3.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3.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3.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3.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3.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3.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3.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3.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3.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3.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3.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3.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3.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3.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3.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3.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3.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3.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3.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3.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3.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3.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3.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3.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3.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3.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3.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3.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3.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3.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3.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3.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3.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3.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3.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3.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3.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3.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3.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3.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3.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3.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3.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3.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3.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3.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3.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3.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3.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3.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3.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3.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3.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3.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3.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3.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3.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3.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3.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3.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>
      <c r="A976" s="109"/>
      <c r="B976" s="109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</row>
    <row r="977">
      <c r="A977" s="109"/>
      <c r="B977" s="109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</row>
    <row r="978">
      <c r="A978" s="109"/>
      <c r="B978" s="109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</row>
    <row r="979">
      <c r="A979" s="109"/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</row>
    <row r="980">
      <c r="A980" s="109"/>
      <c r="B980" s="109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</row>
    <row r="981">
      <c r="A981" s="109"/>
      <c r="B981" s="109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</row>
    <row r="982">
      <c r="A982" s="109"/>
      <c r="B982" s="109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</row>
  </sheetData>
  <mergeCells count="75">
    <mergeCell ref="D34:D36"/>
    <mergeCell ref="E34:E36"/>
    <mergeCell ref="F34:G39"/>
    <mergeCell ref="A37:A39"/>
    <mergeCell ref="B37:C37"/>
    <mergeCell ref="D37:D39"/>
    <mergeCell ref="E37:E39"/>
    <mergeCell ref="B38:C39"/>
    <mergeCell ref="A40:G40"/>
    <mergeCell ref="A41:A45"/>
    <mergeCell ref="F41:G45"/>
    <mergeCell ref="A46:G46"/>
    <mergeCell ref="D41:E45"/>
    <mergeCell ref="B48:C48"/>
    <mergeCell ref="B50:C50"/>
    <mergeCell ref="D50:E50"/>
    <mergeCell ref="F50:G50"/>
    <mergeCell ref="A51:A56"/>
    <mergeCell ref="B51:C56"/>
    <mergeCell ref="D51:E56"/>
    <mergeCell ref="A66:A67"/>
    <mergeCell ref="B66:C66"/>
    <mergeCell ref="D66:E66"/>
    <mergeCell ref="F66:G66"/>
    <mergeCell ref="B67:C67"/>
    <mergeCell ref="D67:E67"/>
    <mergeCell ref="F67:G67"/>
    <mergeCell ref="A68:G68"/>
    <mergeCell ref="F51:G56"/>
    <mergeCell ref="A57:G57"/>
    <mergeCell ref="A58:A64"/>
    <mergeCell ref="B58:C64"/>
    <mergeCell ref="D58:E64"/>
    <mergeCell ref="F58:G64"/>
    <mergeCell ref="A65:G65"/>
    <mergeCell ref="B16:J16"/>
    <mergeCell ref="A17:J17"/>
    <mergeCell ref="B1:G1"/>
    <mergeCell ref="I1:K1"/>
    <mergeCell ref="A2:K2"/>
    <mergeCell ref="A3:K4"/>
    <mergeCell ref="A5:K5"/>
    <mergeCell ref="K7:K14"/>
    <mergeCell ref="K15:K18"/>
    <mergeCell ref="B18:J18"/>
    <mergeCell ref="A22:A23"/>
    <mergeCell ref="B22:C23"/>
    <mergeCell ref="D22:E23"/>
    <mergeCell ref="F22:G23"/>
    <mergeCell ref="A24:G24"/>
    <mergeCell ref="A25:G25"/>
    <mergeCell ref="D30:E30"/>
    <mergeCell ref="F30:G30"/>
    <mergeCell ref="A26:A28"/>
    <mergeCell ref="B26:C28"/>
    <mergeCell ref="D26:D28"/>
    <mergeCell ref="E26:E28"/>
    <mergeCell ref="F26:G28"/>
    <mergeCell ref="A29:G29"/>
    <mergeCell ref="A31:G31"/>
    <mergeCell ref="B30:C30"/>
    <mergeCell ref="B32:C32"/>
    <mergeCell ref="D32:E32"/>
    <mergeCell ref="F32:G32"/>
    <mergeCell ref="A33:G33"/>
    <mergeCell ref="A34:A36"/>
    <mergeCell ref="B34:C34"/>
    <mergeCell ref="B35:C36"/>
    <mergeCell ref="A47:A48"/>
    <mergeCell ref="B47:C47"/>
    <mergeCell ref="D47:E47"/>
    <mergeCell ref="F47:G47"/>
    <mergeCell ref="D48:E48"/>
    <mergeCell ref="F48:G48"/>
    <mergeCell ref="A49:G49"/>
  </mergeCells>
  <dataValidations>
    <dataValidation type="decimal" operator="lessThanOrEqual" allowBlank="1" showErrorMessage="1" sqref="D47:D48 D50">
      <formula1>3.0</formula1>
    </dataValidation>
  </dataValidations>
  <printOptions horizontalCentered="1"/>
  <pageMargins bottom="0.41" footer="0.0" header="0.0" left="0.38" right="0.38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2009-07-24T07:12:41Z</dcterms:created>
  <dc:creator>Vinti Gianluca</dc:creator>
</cp:coreProperties>
</file>